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O:\Referat51\_Gemeinsame Datenablage_R54\MT_GNSS\GNSS-Testfelder - Ref. 54\GNSS Testfelder Auswertungen\2023 Testfelder Auswertevorlagen\Auswertetabellen\"/>
    </mc:Choice>
  </mc:AlternateContent>
  <bookViews>
    <workbookView xWindow="25545" yWindow="525" windowWidth="13980" windowHeight="8475"/>
  </bookViews>
  <sheets>
    <sheet name="Zusammenstellung " sheetId="5" r:id="rId1"/>
    <sheet name="Auswertung" sheetId="1" r:id="rId2"/>
  </sheets>
  <definedNames>
    <definedName name="_xlnm.Print_Area" localSheetId="0">'Zusammenstellung '!$A$1:$K$76</definedName>
  </definedNames>
  <calcPr calcId="162913"/>
</workbook>
</file>

<file path=xl/calcChain.xml><?xml version="1.0" encoding="utf-8"?>
<calcChain xmlns="http://schemas.openxmlformats.org/spreadsheetml/2006/main">
  <c r="F5" i="1" l="1"/>
  <c r="F4" i="1"/>
  <c r="B4" i="1"/>
  <c r="E12" i="1"/>
  <c r="I12" i="1"/>
  <c r="F12" i="1"/>
  <c r="G12" i="1"/>
  <c r="E13" i="1"/>
  <c r="I13" i="1" s="1"/>
  <c r="F13" i="1"/>
  <c r="G13" i="1"/>
  <c r="H13" i="1" s="1"/>
  <c r="E14" i="1"/>
  <c r="I14" i="1"/>
  <c r="F14" i="1"/>
  <c r="G14" i="1"/>
  <c r="H14" i="1" s="1"/>
  <c r="E15" i="1"/>
  <c r="I15" i="1" s="1"/>
  <c r="F15" i="1"/>
  <c r="G15" i="1"/>
  <c r="H15" i="1" s="1"/>
  <c r="E16" i="1"/>
  <c r="I16" i="1" s="1"/>
  <c r="F16" i="1"/>
  <c r="G16" i="1"/>
  <c r="H16" i="1" s="1"/>
  <c r="E17" i="1"/>
  <c r="I17" i="1" s="1"/>
  <c r="F17" i="1"/>
  <c r="G17" i="1"/>
  <c r="H17" i="1" s="1"/>
  <c r="E18" i="1"/>
  <c r="I18" i="1" s="1"/>
  <c r="F18" i="1"/>
  <c r="G18" i="1"/>
  <c r="H18" i="1" s="1"/>
  <c r="E19" i="1"/>
  <c r="F19" i="1"/>
  <c r="G19" i="1"/>
  <c r="H19" i="1" s="1"/>
  <c r="E20" i="1"/>
  <c r="I20" i="1" s="1"/>
  <c r="F20" i="1"/>
  <c r="G20" i="1"/>
  <c r="E21" i="1"/>
  <c r="I21" i="1" s="1"/>
  <c r="F21" i="1"/>
  <c r="G21" i="1"/>
  <c r="H21" i="1" s="1"/>
  <c r="E22" i="1"/>
  <c r="I22" i="1" s="1"/>
  <c r="F22" i="1"/>
  <c r="G22" i="1"/>
  <c r="H22" i="1" s="1"/>
  <c r="E23" i="1"/>
  <c r="I23" i="1" s="1"/>
  <c r="F23" i="1"/>
  <c r="G23" i="1"/>
  <c r="H23" i="1" s="1"/>
  <c r="E26" i="1"/>
  <c r="F26" i="1"/>
  <c r="G26" i="1"/>
  <c r="E27" i="1"/>
  <c r="I27" i="1" s="1"/>
  <c r="F27" i="1"/>
  <c r="G27" i="1"/>
  <c r="H27" i="1" s="1"/>
  <c r="E28" i="1"/>
  <c r="I28" i="1" s="1"/>
  <c r="F28" i="1"/>
  <c r="G28" i="1"/>
  <c r="H28" i="1"/>
  <c r="E29" i="1"/>
  <c r="I29" i="1"/>
  <c r="F29" i="1"/>
  <c r="G29" i="1"/>
  <c r="H29" i="1" s="1"/>
  <c r="E30" i="1"/>
  <c r="I30" i="1" s="1"/>
  <c r="F30" i="1"/>
  <c r="G30" i="1"/>
  <c r="H30" i="1" s="1"/>
  <c r="E31" i="1"/>
  <c r="I31" i="1" s="1"/>
  <c r="F31" i="1"/>
  <c r="G31" i="1"/>
  <c r="H31" i="1" s="1"/>
  <c r="E32" i="1"/>
  <c r="I32" i="1" s="1"/>
  <c r="F32" i="1"/>
  <c r="G32" i="1"/>
  <c r="H32" i="1" s="1"/>
  <c r="E33" i="1"/>
  <c r="I33" i="1"/>
  <c r="F33" i="1"/>
  <c r="G33" i="1"/>
  <c r="H33" i="1" s="1"/>
  <c r="E34" i="1"/>
  <c r="I34" i="1"/>
  <c r="F34" i="1"/>
  <c r="G34" i="1"/>
  <c r="H34" i="1" s="1"/>
  <c r="E35" i="1"/>
  <c r="I35" i="1" s="1"/>
  <c r="F35" i="1"/>
  <c r="G35" i="1"/>
  <c r="H35" i="1" s="1"/>
  <c r="E36" i="1"/>
  <c r="I36" i="1"/>
  <c r="F36" i="1"/>
  <c r="G36" i="1"/>
  <c r="H36" i="1" s="1"/>
  <c r="E37" i="1"/>
  <c r="I37" i="1" s="1"/>
  <c r="F37" i="1"/>
  <c r="G37" i="1"/>
  <c r="H37" i="1" s="1"/>
  <c r="E40" i="1"/>
  <c r="I40" i="1"/>
  <c r="F40" i="1"/>
  <c r="F41" i="1"/>
  <c r="F42" i="1"/>
  <c r="F43" i="1"/>
  <c r="F44" i="1"/>
  <c r="F45" i="1"/>
  <c r="F46" i="1"/>
  <c r="F47" i="1"/>
  <c r="F48" i="1"/>
  <c r="F49" i="1"/>
  <c r="F50" i="1"/>
  <c r="F51" i="1"/>
  <c r="G40" i="1"/>
  <c r="H40" i="1"/>
  <c r="E41" i="1"/>
  <c r="I41" i="1"/>
  <c r="G41" i="1"/>
  <c r="H41" i="1" s="1"/>
  <c r="E42" i="1"/>
  <c r="I42" i="1"/>
  <c r="G42" i="1"/>
  <c r="H42" i="1" s="1"/>
  <c r="E43" i="1"/>
  <c r="I43" i="1" s="1"/>
  <c r="G43" i="1"/>
  <c r="H43" i="1" s="1"/>
  <c r="E44" i="1"/>
  <c r="I44" i="1" s="1"/>
  <c r="G44" i="1"/>
  <c r="H44" i="1" s="1"/>
  <c r="E45" i="1"/>
  <c r="I45" i="1" s="1"/>
  <c r="G45" i="1"/>
  <c r="H45" i="1" s="1"/>
  <c r="E46" i="1"/>
  <c r="I46" i="1"/>
  <c r="G46" i="1"/>
  <c r="H46" i="1" s="1"/>
  <c r="E47" i="1"/>
  <c r="I47" i="1"/>
  <c r="G47" i="1"/>
  <c r="H47" i="1" s="1"/>
  <c r="E48" i="1"/>
  <c r="I48" i="1" s="1"/>
  <c r="G48" i="1"/>
  <c r="H48" i="1" s="1"/>
  <c r="E49" i="1"/>
  <c r="I49" i="1"/>
  <c r="G49" i="1"/>
  <c r="H49" i="1" s="1"/>
  <c r="E50" i="1"/>
  <c r="I50" i="1"/>
  <c r="G50" i="1"/>
  <c r="H50" i="1"/>
  <c r="E51" i="1"/>
  <c r="I51" i="1" s="1"/>
  <c r="G51" i="1"/>
  <c r="H51" i="1" s="1"/>
  <c r="H26" i="1"/>
  <c r="I26" i="1"/>
  <c r="H12" i="1"/>
  <c r="F53" i="1" l="1"/>
  <c r="E60" i="1"/>
  <c r="E55" i="1"/>
  <c r="E53" i="1"/>
  <c r="G55" i="1"/>
  <c r="F55" i="1"/>
  <c r="H20" i="1"/>
  <c r="H53" i="1" s="1"/>
  <c r="G57" i="1" s="1"/>
  <c r="B67" i="5" s="1"/>
  <c r="I19" i="1"/>
  <c r="I53" i="1" s="1"/>
  <c r="I58" i="1" s="1"/>
  <c r="B65" i="5" s="1"/>
  <c r="G60" i="1"/>
  <c r="F67" i="5" s="1"/>
  <c r="F60" i="1"/>
  <c r="E62" i="1"/>
  <c r="F65" i="5" s="1"/>
  <c r="G53" i="1"/>
</calcChain>
</file>

<file path=xl/sharedStrings.xml><?xml version="1.0" encoding="utf-8"?>
<sst xmlns="http://schemas.openxmlformats.org/spreadsheetml/2006/main" count="147" uniqueCount="119">
  <si>
    <t>D x</t>
  </si>
  <si>
    <t>D y</t>
  </si>
  <si>
    <t>D h</t>
  </si>
  <si>
    <t>(cm)</t>
  </si>
  <si>
    <t>(m)</t>
  </si>
  <si>
    <t>Punkt</t>
  </si>
  <si>
    <t>P 1,1,1</t>
  </si>
  <si>
    <t>P 1,3,1</t>
  </si>
  <si>
    <t>P 1,2,1</t>
  </si>
  <si>
    <t>P 1,1,2</t>
  </si>
  <si>
    <t>P 1,2,2</t>
  </si>
  <si>
    <t>P 1,3,2</t>
  </si>
  <si>
    <t>P 1,1,3</t>
  </si>
  <si>
    <t>P 1,2,3</t>
  </si>
  <si>
    <t>P 1,3,3</t>
  </si>
  <si>
    <t>P 2,1,1</t>
  </si>
  <si>
    <t>P 2,2,1</t>
  </si>
  <si>
    <t>P 2,3,1</t>
  </si>
  <si>
    <t>P 2,1,2</t>
  </si>
  <si>
    <t>P 2,2,2</t>
  </si>
  <si>
    <t>P 2,3,2</t>
  </si>
  <si>
    <t>P 2,1,3</t>
  </si>
  <si>
    <t>P 2,2,3</t>
  </si>
  <si>
    <t>P 2,3,3</t>
  </si>
  <si>
    <t>P 3,1,1</t>
  </si>
  <si>
    <t>P 3,2,1</t>
  </si>
  <si>
    <t>P 3,3,1</t>
  </si>
  <si>
    <t>P 3,1,2</t>
  </si>
  <si>
    <t>P 3,2,2</t>
  </si>
  <si>
    <t>P 3,3,2</t>
  </si>
  <si>
    <t>P 3,1,3</t>
  </si>
  <si>
    <t>P 3,2,3</t>
  </si>
  <si>
    <t>P 3,3,3</t>
  </si>
  <si>
    <t>Lage</t>
  </si>
  <si>
    <t xml:space="preserve">  (cm)</t>
  </si>
  <si>
    <t>Vermessungsstelle</t>
  </si>
  <si>
    <t>Empfänger:</t>
  </si>
  <si>
    <t>SNR:</t>
  </si>
  <si>
    <t>Anzahl der verwendeten Satelliten:</t>
  </si>
  <si>
    <t>Datum / Uhrzeit der Überprüfung:</t>
  </si>
  <si>
    <t xml:space="preserve">Mittelwert:   </t>
  </si>
  <si>
    <t xml:space="preserve">Standardabweichungen:   </t>
  </si>
  <si>
    <t xml:space="preserve">Standardabweichung der Lage:   </t>
  </si>
  <si>
    <t xml:space="preserve">     Zusammenstellung der Messergebnisse: </t>
  </si>
  <si>
    <t xml:space="preserve">mittlere Abweichung    </t>
  </si>
  <si>
    <t>lineare Abweichung</t>
  </si>
  <si>
    <t>----</t>
  </si>
  <si>
    <t xml:space="preserve">  P1</t>
  </si>
  <si>
    <t xml:space="preserve">  P 2</t>
  </si>
  <si>
    <t xml:space="preserve">  P 3</t>
  </si>
  <si>
    <t xml:space="preserve">mittlere Abweichung:   </t>
  </si>
  <si>
    <t xml:space="preserve">mittlere lineare Abweichung:   </t>
  </si>
  <si>
    <t>P 1,4,1</t>
  </si>
  <si>
    <t>P 1,4,2</t>
  </si>
  <si>
    <t>P 1,4,3</t>
  </si>
  <si>
    <t>P 2,4,1</t>
  </si>
  <si>
    <t>P 2,4,2</t>
  </si>
  <si>
    <t>P 2,4,3</t>
  </si>
  <si>
    <t>P 3,4,1</t>
  </si>
  <si>
    <t>P 3,4,2</t>
  </si>
  <si>
    <t>P 3,4,3</t>
  </si>
  <si>
    <t>y = Ost (E)</t>
  </si>
  <si>
    <t>x = Nord (N)</t>
  </si>
  <si>
    <t>GNSS - Ausrüstung / Fabrikat:</t>
  </si>
  <si>
    <t>Datum:</t>
  </si>
  <si>
    <t>GNSS-Empfänger:</t>
  </si>
  <si>
    <t>Seriennummer:</t>
  </si>
  <si>
    <t>Firmware:</t>
  </si>
  <si>
    <t>Grund für Überprüfung:</t>
  </si>
  <si>
    <t>jährliche Überprüfung</t>
  </si>
  <si>
    <t>nach Sturz:</t>
  </si>
  <si>
    <t>nach Reparatur</t>
  </si>
  <si>
    <t>Feldmessprogramm (Version):</t>
  </si>
  <si>
    <t>sonstige Angaben zum Programm:</t>
  </si>
  <si>
    <t>(z. B. DAVID-kaRIBik-Treiberversion)</t>
  </si>
  <si>
    <t>Antennenstab/Lotstab:</t>
  </si>
  <si>
    <t>Dosenlibelle am Lotstab geprüft:</t>
  </si>
  <si>
    <t>justiert:</t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</si>
  <si>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 xml:space="preserve">- HEPS  </t>
    </r>
  </si>
  <si>
    <r>
      <t>Verwendung von SA</t>
    </r>
    <r>
      <rPr>
        <b/>
        <i/>
        <sz val="12"/>
        <color indexed="10"/>
        <rFont val="Arial"/>
        <family val="2"/>
      </rPr>
      <t>POS</t>
    </r>
    <r>
      <rPr>
        <b/>
        <vertAlign val="superscript"/>
        <sz val="12"/>
        <rFont val="Arial"/>
        <family val="2"/>
      </rPr>
      <t>®</t>
    </r>
    <r>
      <rPr>
        <b/>
        <sz val="12"/>
        <rFont val="Arial"/>
        <family val="2"/>
      </rPr>
      <t>- GPPS-PrO</t>
    </r>
  </si>
  <si>
    <t>Verwendung einer eigenen Referenzstation auf dem Testfeld</t>
  </si>
  <si>
    <t>Verwendung eines kommerziellen Positionierungsdienstes</t>
  </si>
  <si>
    <t>Dienst:</t>
  </si>
  <si>
    <t>Verwendung einer kommerziellen GNSS-Auswertesoftware</t>
  </si>
  <si>
    <t>Software:</t>
  </si>
  <si>
    <t>Trimble Business Center</t>
  </si>
  <si>
    <t>Verwendete GNSS</t>
  </si>
  <si>
    <t>GPS</t>
  </si>
  <si>
    <t>GLONASS</t>
  </si>
  <si>
    <t>Galileo</t>
  </si>
  <si>
    <t>BeiDou</t>
  </si>
  <si>
    <t>13 bis 20</t>
  </si>
  <si>
    <t>PDOP:</t>
  </si>
  <si>
    <t>1,1 bis 2,2</t>
  </si>
  <si>
    <t>9:00 bis 13:00 Uhr</t>
  </si>
  <si>
    <t>Beobachter/in:</t>
  </si>
  <si>
    <t>Robert Sommer</t>
  </si>
  <si>
    <t>Sommer</t>
  </si>
  <si>
    <t>Datum</t>
  </si>
  <si>
    <t>Unterschrift</t>
  </si>
  <si>
    <t>Auswerter/in:</t>
  </si>
  <si>
    <t>Greiner-Peter Memm</t>
  </si>
  <si>
    <t>Simone Greiner-Petter-Memm</t>
  </si>
  <si>
    <t>Höhe (ellips.)</t>
  </si>
  <si>
    <t>Die Werte in Klammern sind die zulässigen Werte für GNSS-Ausrüstungen mit eigener Referenzstation.</t>
  </si>
  <si>
    <t>Bemerkungen (z. B. Wetter, Reparaturen, sonstige Besonderheiten):</t>
  </si>
  <si>
    <t>Datum / Uhrzeit der Beobachtung:</t>
  </si>
  <si>
    <t>zulässige Standardabweichung 
S</t>
  </si>
  <si>
    <t>zulässige mittlere Abweichung
F</t>
  </si>
  <si>
    <t>Überprüfung von GNSS - Messgeräten</t>
  </si>
  <si>
    <t>auf dem Testfeld "Vaihingen/Enz"</t>
  </si>
  <si>
    <t>Auswertung</t>
  </si>
  <si>
    <r>
      <t xml:space="preserve">Standard-    Abweichung     </t>
    </r>
    <r>
      <rPr>
        <sz val="12"/>
        <color indexed="10"/>
        <rFont val="Arial"/>
        <family val="2"/>
      </rPr>
      <t xml:space="preserve"> </t>
    </r>
  </si>
  <si>
    <r>
      <t>F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2,0 ( 1,5 )</t>
    </r>
  </si>
  <si>
    <r>
      <t>S</t>
    </r>
    <r>
      <rPr>
        <b/>
        <vertAlign val="subscript"/>
        <sz val="12"/>
        <rFont val="Arial"/>
        <family val="2"/>
      </rPr>
      <t>L</t>
    </r>
    <r>
      <rPr>
        <b/>
        <sz val="12"/>
        <rFont val="Arial"/>
        <family val="2"/>
      </rPr>
      <t xml:space="preserve"> 1,5  ( 1,0 )</t>
    </r>
  </si>
  <si>
    <r>
      <t>F</t>
    </r>
    <r>
      <rPr>
        <b/>
        <vertAlign val="subscript"/>
        <sz val="12"/>
        <rFont val="Arial"/>
        <family val="2"/>
      </rPr>
      <t>h</t>
    </r>
    <r>
      <rPr>
        <b/>
        <sz val="12"/>
        <rFont val="Arial"/>
        <family val="2"/>
      </rPr>
      <t xml:space="preserve"> 4,0 ( 3,0 )</t>
    </r>
  </si>
  <si>
    <r>
      <t>S</t>
    </r>
    <r>
      <rPr>
        <b/>
        <vertAlign val="subscript"/>
        <sz val="12"/>
        <rFont val="Arial"/>
        <family val="2"/>
      </rPr>
      <t xml:space="preserve">h </t>
    </r>
    <r>
      <rPr>
        <b/>
        <sz val="12"/>
        <rFont val="Arial"/>
        <family val="2"/>
      </rPr>
      <t xml:space="preserve"> 3,0  ( 2,0 )</t>
    </r>
  </si>
  <si>
    <t>GNSS-Testfeld "Vaihingen/Enz"</t>
  </si>
  <si>
    <r>
      <t>h</t>
    </r>
    <r>
      <rPr>
        <b/>
        <vertAlign val="subscript"/>
        <sz val="10"/>
        <rFont val="Arial"/>
        <family val="2"/>
      </rPr>
      <t>ellips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</si>
</sst>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_-* #,##0.00\ [$€-1]_-;\-* #,##0.00\ [$€-1]_-;_-* &quot;-&quot;??\ [$€-1]_-"/>
    <numFmt numFmtId="167" formatCode="#,##0.000"/>
  </numFmts>
  <fonts count="44">
    <font>
      <sz val="10"/>
      <name val="Arial"/>
    </font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color indexed="10"/>
      <name val="Arial"/>
      <family val="2"/>
    </font>
    <font>
      <i/>
      <sz val="9"/>
      <name val="Arial"/>
      <family val="2"/>
    </font>
    <font>
      <b/>
      <sz val="16"/>
      <name val="Arial"/>
      <family val="2"/>
    </font>
    <font>
      <b/>
      <sz val="22"/>
      <name val="Arial"/>
      <family val="2"/>
    </font>
    <font>
      <sz val="12"/>
      <color indexed="10"/>
      <name val="Arial"/>
      <family val="2"/>
    </font>
    <font>
      <b/>
      <vertAlign val="subscript"/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vertAlign val="subscript"/>
      <sz val="10"/>
      <name val="Arial"/>
      <family val="2"/>
    </font>
    <font>
      <b/>
      <sz val="2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sz val="10"/>
      <color theme="1"/>
      <name val="Frutiger LT Com 45 Light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2"/>
      <color rgb="FF0070C0"/>
      <name val="Arial"/>
      <family val="2"/>
    </font>
    <font>
      <sz val="11"/>
      <color rgb="FF0070C0"/>
      <name val="Arial"/>
      <family val="2"/>
    </font>
    <font>
      <sz val="10"/>
      <color rgb="FF0070C0"/>
      <name val="Arial"/>
      <family val="2"/>
    </font>
    <font>
      <u/>
      <sz val="12"/>
      <color theme="1"/>
      <name val="Arial"/>
      <family val="2"/>
    </font>
    <font>
      <b/>
      <sz val="10"/>
      <color rgb="FF0070C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3" fillId="27" borderId="17" applyNumberFormat="0" applyAlignment="0" applyProtection="0"/>
    <xf numFmtId="0" fontId="24" fillId="27" borderId="18" applyNumberFormat="0" applyAlignment="0" applyProtection="0"/>
    <xf numFmtId="0" fontId="25" fillId="28" borderId="18" applyNumberFormat="0" applyAlignment="0" applyProtection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8" fillId="29" borderId="0" applyNumberFormat="0" applyBorder="0" applyAlignment="0" applyProtection="0"/>
    <xf numFmtId="0" fontId="29" fillId="30" borderId="0" applyNumberFormat="0" applyBorder="0" applyAlignment="0" applyProtection="0"/>
    <xf numFmtId="0" fontId="21" fillId="31" borderId="20" applyNumberFormat="0" applyFont="0" applyAlignment="0" applyProtection="0"/>
    <xf numFmtId="0" fontId="30" fillId="32" borderId="0" applyNumberFormat="0" applyBorder="0" applyAlignment="0" applyProtection="0"/>
    <xf numFmtId="0" fontId="4" fillId="0" borderId="0"/>
    <xf numFmtId="0" fontId="3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0" borderId="22" applyNumberFormat="0" applyFill="0" applyAlignment="0" applyProtection="0"/>
    <xf numFmtId="0" fontId="35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37" fillId="0" borderId="0" applyNumberFormat="0" applyFill="0" applyBorder="0" applyAlignment="0" applyProtection="0"/>
    <xf numFmtId="0" fontId="38" fillId="33" borderId="25" applyNumberFormat="0" applyAlignment="0" applyProtection="0"/>
  </cellStyleXfs>
  <cellXfs count="19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8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horizontal="center"/>
    </xf>
    <xf numFmtId="0" fontId="6" fillId="0" borderId="0" xfId="39" applyFont="1" applyAlignment="1" applyProtection="1">
      <alignment horizontal="left" vertical="center"/>
    </xf>
    <xf numFmtId="0" fontId="8" fillId="0" borderId="0" xfId="39" applyFont="1" applyAlignment="1" applyProtection="1">
      <alignment vertical="center"/>
    </xf>
    <xf numFmtId="0" fontId="4" fillId="0" borderId="0" xfId="39" applyFont="1" applyAlignment="1" applyProtection="1">
      <alignment horizontal="left" vertical="center"/>
    </xf>
    <xf numFmtId="49" fontId="9" fillId="0" borderId="0" xfId="39" applyNumberFormat="1" applyFont="1" applyAlignment="1" applyProtection="1">
      <alignment horizontal="center" vertical="center"/>
    </xf>
    <xf numFmtId="0" fontId="6" fillId="0" borderId="0" xfId="39" applyFont="1" applyAlignment="1" applyProtection="1">
      <alignment vertical="center"/>
    </xf>
    <xf numFmtId="0" fontId="11" fillId="0" borderId="0" xfId="39" applyFont="1" applyAlignment="1" applyProtection="1">
      <alignment vertical="center"/>
    </xf>
    <xf numFmtId="0" fontId="39" fillId="0" borderId="0" xfId="39" applyFont="1" applyAlignment="1" applyProtection="1">
      <alignment horizontal="left" vertical="center"/>
      <protection locked="0"/>
    </xf>
    <xf numFmtId="0" fontId="4" fillId="0" borderId="0" xfId="0" applyFont="1"/>
    <xf numFmtId="0" fontId="8" fillId="0" borderId="1" xfId="39" applyFont="1" applyBorder="1" applyAlignment="1" applyProtection="1">
      <alignment horizontal="center" vertical="top" wrapText="1"/>
    </xf>
    <xf numFmtId="0" fontId="8" fillId="0" borderId="0" xfId="39" applyFont="1" applyAlignment="1" applyProtection="1">
      <alignment horizontal="center" vertical="top" wrapText="1"/>
    </xf>
    <xf numFmtId="0" fontId="8" fillId="0" borderId="1" xfId="39" applyFont="1" applyBorder="1" applyAlignment="1" applyProtection="1">
      <alignment horizontal="center" vertical="center"/>
    </xf>
    <xf numFmtId="0" fontId="8" fillId="0" borderId="2" xfId="39" applyFont="1" applyBorder="1" applyAlignment="1" applyProtection="1">
      <alignment horizontal="center" vertical="center"/>
    </xf>
    <xf numFmtId="0" fontId="8" fillId="0" borderId="0" xfId="39" applyFont="1" applyProtection="1"/>
    <xf numFmtId="0" fontId="8" fillId="0" borderId="3" xfId="39" applyFont="1" applyBorder="1" applyProtection="1"/>
    <xf numFmtId="0" fontId="8" fillId="0" borderId="4" xfId="39" applyFont="1" applyBorder="1" applyAlignment="1" applyProtection="1">
      <alignment horizontal="center"/>
    </xf>
    <xf numFmtId="2" fontId="8" fillId="0" borderId="1" xfId="39" applyNumberFormat="1" applyFont="1" applyBorder="1" applyAlignment="1" applyProtection="1">
      <alignment horizontal="center"/>
    </xf>
    <xf numFmtId="2" fontId="8" fillId="0" borderId="4" xfId="39" applyNumberFormat="1" applyFont="1" applyBorder="1" applyAlignment="1" applyProtection="1">
      <alignment horizontal="center"/>
    </xf>
    <xf numFmtId="0" fontId="8" fillId="0" borderId="1" xfId="39" applyFont="1" applyBorder="1" applyAlignment="1" applyProtection="1">
      <alignment horizontal="center"/>
    </xf>
    <xf numFmtId="2" fontId="8" fillId="0" borderId="4" xfId="39" applyNumberFormat="1" applyFont="1" applyFill="1" applyBorder="1" applyAlignment="1" applyProtection="1">
      <alignment horizontal="center"/>
    </xf>
    <xf numFmtId="0" fontId="16" fillId="0" borderId="0" xfId="39" applyFont="1" applyAlignment="1" applyProtection="1">
      <alignment vertical="center"/>
    </xf>
    <xf numFmtId="0" fontId="4" fillId="0" borderId="0" xfId="39" applyFont="1" applyProtection="1"/>
    <xf numFmtId="0" fontId="4" fillId="0" borderId="0" xfId="39" applyFont="1" applyAlignment="1" applyProtection="1">
      <alignment horizontal="center" vertical="center" wrapText="1"/>
    </xf>
    <xf numFmtId="0" fontId="4" fillId="0" borderId="0" xfId="39" applyFont="1" applyAlignment="1" applyProtection="1">
      <alignment vertical="center"/>
    </xf>
    <xf numFmtId="0" fontId="40" fillId="0" borderId="0" xfId="0" applyFont="1" applyAlignment="1"/>
    <xf numFmtId="165" fontId="18" fillId="0" borderId="5" xfId="0" applyNumberFormat="1" applyFont="1" applyBorder="1" applyAlignment="1" applyProtection="1">
      <alignment horizontal="center"/>
      <protection hidden="1"/>
    </xf>
    <xf numFmtId="165" fontId="18" fillId="0" borderId="4" xfId="0" applyNumberFormat="1" applyFont="1" applyBorder="1" applyAlignment="1" applyProtection="1">
      <alignment horizontal="center"/>
      <protection hidden="1"/>
    </xf>
    <xf numFmtId="165" fontId="18" fillId="2" borderId="4" xfId="0" applyNumberFormat="1" applyFont="1" applyFill="1" applyBorder="1" applyAlignment="1" applyProtection="1">
      <alignment horizontal="center"/>
      <protection hidden="1"/>
    </xf>
    <xf numFmtId="164" fontId="18" fillId="0" borderId="0" xfId="0" applyNumberFormat="1" applyFont="1" applyAlignment="1" applyProtection="1">
      <alignment horizontal="center"/>
      <protection hidden="1"/>
    </xf>
    <xf numFmtId="2" fontId="18" fillId="0" borderId="4" xfId="0" applyNumberFormat="1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left"/>
      <protection hidden="1"/>
    </xf>
    <xf numFmtId="165" fontId="18" fillId="0" borderId="5" xfId="0" applyNumberFormat="1" applyFont="1" applyBorder="1" applyAlignment="1" applyProtection="1">
      <alignment horizontal="center" vertical="center"/>
      <protection hidden="1"/>
    </xf>
    <xf numFmtId="165" fontId="18" fillId="0" borderId="4" xfId="0" applyNumberFormat="1" applyFont="1" applyBorder="1" applyAlignment="1" applyProtection="1">
      <alignment horizontal="center" vertical="center"/>
      <protection hidden="1"/>
    </xf>
    <xf numFmtId="165" fontId="18" fillId="2" borderId="4" xfId="0" applyNumberFormat="1" applyFont="1" applyFill="1" applyBorder="1" applyAlignment="1" applyProtection="1">
      <alignment horizontal="center" vertical="center"/>
      <protection hidden="1"/>
    </xf>
    <xf numFmtId="2" fontId="18" fillId="0" borderId="4" xfId="0" applyNumberFormat="1" applyFont="1" applyBorder="1" applyAlignment="1" applyProtection="1">
      <alignment horizontal="center" vertical="center"/>
      <protection hidden="1"/>
    </xf>
    <xf numFmtId="2" fontId="18" fillId="2" borderId="4" xfId="0" applyNumberFormat="1" applyFont="1" applyFill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left"/>
      <protection hidden="1"/>
    </xf>
    <xf numFmtId="164" fontId="18" fillId="0" borderId="0" xfId="0" applyNumberFormat="1" applyFont="1" applyBorder="1" applyAlignment="1" applyProtection="1">
      <alignment horizontal="center"/>
      <protection hidden="1"/>
    </xf>
    <xf numFmtId="2" fontId="18" fillId="0" borderId="6" xfId="0" applyNumberFormat="1" applyFont="1" applyBorder="1" applyAlignment="1" applyProtection="1">
      <alignment horizontal="center"/>
      <protection hidden="1"/>
    </xf>
    <xf numFmtId="2" fontId="18" fillId="0" borderId="2" xfId="0" applyNumberFormat="1" applyFont="1" applyBorder="1" applyAlignment="1" applyProtection="1">
      <alignment horizontal="center"/>
      <protection hidden="1"/>
    </xf>
    <xf numFmtId="2" fontId="18" fillId="2" borderId="2" xfId="0" applyNumberFormat="1" applyFont="1" applyFill="1" applyBorder="1" applyAlignment="1" applyProtection="1">
      <alignment horizontal="center"/>
    </xf>
    <xf numFmtId="0" fontId="4" fillId="0" borderId="0" xfId="0" applyFont="1" applyAlignment="1">
      <alignment vertical="center"/>
    </xf>
    <xf numFmtId="164" fontId="4" fillId="0" borderId="0" xfId="0" applyNumberFormat="1" applyFont="1" applyBorder="1" applyAlignment="1" applyProtection="1">
      <alignment horizontal="center"/>
      <protection hidden="1"/>
    </xf>
    <xf numFmtId="2" fontId="4" fillId="0" borderId="7" xfId="0" quotePrefix="1" applyNumberFormat="1" applyFont="1" applyBorder="1" applyAlignment="1" applyProtection="1">
      <alignment horizontal="center" vertical="center"/>
      <protection hidden="1"/>
    </xf>
    <xf numFmtId="2" fontId="4" fillId="2" borderId="2" xfId="0" applyNumberFormat="1" applyFont="1" applyFill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  <protection hidden="1"/>
    </xf>
    <xf numFmtId="2" fontId="4" fillId="0" borderId="4" xfId="0" applyNumberFormat="1" applyFont="1" applyBorder="1" applyAlignment="1" applyProtection="1">
      <alignment horizontal="center" vertical="center"/>
      <protection hidden="1"/>
    </xf>
    <xf numFmtId="2" fontId="4" fillId="2" borderId="8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8" xfId="0" applyNumberFormat="1" applyFont="1" applyBorder="1" applyAlignment="1" applyProtection="1">
      <alignment horizontal="center" vertical="center"/>
    </xf>
    <xf numFmtId="164" fontId="4" fillId="0" borderId="0" xfId="0" applyNumberFormat="1" applyFont="1" applyAlignment="1" applyProtection="1">
      <alignment horizontal="center"/>
      <protection hidden="1"/>
    </xf>
    <xf numFmtId="165" fontId="4" fillId="0" borderId="5" xfId="0" applyNumberFormat="1" applyFont="1" applyBorder="1" applyAlignment="1" applyProtection="1">
      <alignment horizontal="center"/>
      <protection hidden="1"/>
    </xf>
    <xf numFmtId="165" fontId="4" fillId="0" borderId="4" xfId="0" applyNumberFormat="1" applyFont="1" applyBorder="1" applyAlignment="1" applyProtection="1">
      <alignment horizontal="center"/>
      <protection hidden="1"/>
    </xf>
    <xf numFmtId="165" fontId="4" fillId="2" borderId="4" xfId="0" applyNumberFormat="1" applyFont="1" applyFill="1" applyBorder="1" applyAlignment="1" applyProtection="1">
      <alignment horizontal="center"/>
      <protection hidden="1"/>
    </xf>
    <xf numFmtId="165" fontId="4" fillId="2" borderId="0" xfId="0" applyNumberFormat="1" applyFont="1" applyFill="1" applyBorder="1" applyAlignment="1" applyProtection="1">
      <alignment horizontal="center"/>
      <protection hidden="1"/>
    </xf>
    <xf numFmtId="165" fontId="4" fillId="0" borderId="0" xfId="0" applyNumberFormat="1" applyFont="1" applyBorder="1" applyAlignment="1" applyProtection="1">
      <alignment horizontal="center"/>
      <protection hidden="1"/>
    </xf>
    <xf numFmtId="164" fontId="3" fillId="0" borderId="0" xfId="0" applyNumberFormat="1" applyFont="1" applyAlignment="1" applyProtection="1">
      <alignment horizontal="left"/>
      <protection hidden="1"/>
    </xf>
    <xf numFmtId="2" fontId="4" fillId="0" borderId="5" xfId="0" applyNumberFormat="1" applyFont="1" applyBorder="1" applyAlignment="1" applyProtection="1">
      <alignment horizontal="center" vertical="center"/>
    </xf>
    <xf numFmtId="2" fontId="4" fillId="0" borderId="4" xfId="0" applyNumberFormat="1" applyFont="1" applyBorder="1" applyAlignment="1" applyProtection="1">
      <alignment horizontal="center" vertical="center"/>
    </xf>
    <xf numFmtId="2" fontId="4" fillId="2" borderId="4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center" vertical="center"/>
      <protection hidden="1"/>
    </xf>
    <xf numFmtId="2" fontId="4" fillId="0" borderId="0" xfId="0" quotePrefix="1" applyNumberFormat="1" applyFont="1" applyBorder="1" applyAlignment="1" applyProtection="1">
      <alignment horizontal="center" vertical="center"/>
      <protection hidden="1"/>
    </xf>
    <xf numFmtId="2" fontId="4" fillId="0" borderId="6" xfId="0" applyNumberFormat="1" applyFont="1" applyBorder="1" applyAlignment="1" applyProtection="1">
      <alignment horizontal="center"/>
      <protection hidden="1"/>
    </xf>
    <xf numFmtId="2" fontId="4" fillId="0" borderId="2" xfId="0" applyNumberFormat="1" applyFont="1" applyBorder="1" applyAlignment="1" applyProtection="1">
      <alignment horizontal="center"/>
      <protection hidden="1"/>
    </xf>
    <xf numFmtId="2" fontId="4" fillId="2" borderId="2" xfId="0" applyNumberFormat="1" applyFont="1" applyFill="1" applyBorder="1" applyAlignment="1" applyProtection="1">
      <alignment horizontal="center"/>
      <protection hidden="1"/>
    </xf>
    <xf numFmtId="2" fontId="4" fillId="2" borderId="0" xfId="0" applyNumberFormat="1" applyFont="1" applyFill="1" applyBorder="1" applyAlignment="1" applyProtection="1">
      <alignment horizontal="center"/>
      <protection hidden="1"/>
    </xf>
    <xf numFmtId="2" fontId="4" fillId="0" borderId="0" xfId="0" applyNumberFormat="1" applyFont="1" applyBorder="1" applyAlignment="1" applyProtection="1">
      <alignment horizontal="center"/>
      <protection hidden="1"/>
    </xf>
    <xf numFmtId="2" fontId="4" fillId="0" borderId="8" xfId="0" quotePrefix="1" applyNumberFormat="1" applyFont="1" applyBorder="1" applyAlignment="1" applyProtection="1">
      <alignment horizontal="center" vertical="center"/>
      <protection hidden="1"/>
    </xf>
    <xf numFmtId="2" fontId="4" fillId="2" borderId="0" xfId="0" quotePrefix="1" applyNumberFormat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9" xfId="0" applyFont="1" applyBorder="1" applyProtection="1">
      <protection hidden="1"/>
    </xf>
    <xf numFmtId="164" fontId="4" fillId="0" borderId="10" xfId="0" applyNumberFormat="1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4" fillId="2" borderId="11" xfId="0" applyFont="1" applyFill="1" applyBorder="1" applyAlignment="1" applyProtection="1">
      <alignment horizontal="center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164" fontId="3" fillId="0" borderId="0" xfId="0" applyNumberFormat="1" applyFont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left"/>
      <protection hidden="1"/>
    </xf>
    <xf numFmtId="0" fontId="3" fillId="0" borderId="5" xfId="0" applyFont="1" applyBorder="1" applyAlignment="1" applyProtection="1">
      <alignment horizontal="left"/>
      <protection hidden="1"/>
    </xf>
    <xf numFmtId="164" fontId="3" fillId="0" borderId="0" xfId="0" applyNumberFormat="1" applyFont="1" applyAlignment="1" applyProtection="1">
      <alignment horizontal="center"/>
      <protection hidden="1"/>
    </xf>
    <xf numFmtId="167" fontId="3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/>
      <protection hidden="1"/>
    </xf>
    <xf numFmtId="165" fontId="4" fillId="0" borderId="5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center"/>
    </xf>
    <xf numFmtId="165" fontId="4" fillId="2" borderId="4" xfId="0" applyNumberFormat="1" applyFont="1" applyFill="1" applyBorder="1" applyAlignment="1" applyProtection="1">
      <alignment horizontal="center"/>
    </xf>
    <xf numFmtId="2" fontId="4" fillId="0" borderId="4" xfId="0" applyNumberFormat="1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left"/>
      <protection hidden="1"/>
    </xf>
    <xf numFmtId="2" fontId="4" fillId="0" borderId="4" xfId="0" applyNumberFormat="1" applyFont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/>
      <protection hidden="1"/>
    </xf>
    <xf numFmtId="165" fontId="4" fillId="0" borderId="6" xfId="0" applyNumberFormat="1" applyFont="1" applyBorder="1" applyAlignment="1" applyProtection="1">
      <alignment horizontal="center"/>
    </xf>
    <xf numFmtId="165" fontId="4" fillId="0" borderId="2" xfId="0" applyNumberFormat="1" applyFont="1" applyBorder="1" applyAlignment="1" applyProtection="1">
      <alignment horizontal="center"/>
    </xf>
    <xf numFmtId="165" fontId="4" fillId="2" borderId="2" xfId="0" applyNumberFormat="1" applyFont="1" applyFill="1" applyBorder="1" applyAlignment="1" applyProtection="1">
      <alignment horizontal="center"/>
    </xf>
    <xf numFmtId="2" fontId="4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/>
      <protection hidden="1"/>
    </xf>
    <xf numFmtId="2" fontId="4" fillId="0" borderId="5" xfId="0" applyNumberFormat="1" applyFont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</xf>
    <xf numFmtId="2" fontId="4" fillId="2" borderId="4" xfId="0" applyNumberFormat="1" applyFont="1" applyFill="1" applyBorder="1" applyAlignment="1" applyProtection="1">
      <alignment horizontal="center"/>
      <protection hidden="1"/>
    </xf>
    <xf numFmtId="2" fontId="4" fillId="0" borderId="4" xfId="0" quotePrefix="1" applyNumberFormat="1" applyFont="1" applyBorder="1" applyAlignment="1" applyProtection="1">
      <alignment horizontal="center"/>
      <protection hidden="1"/>
    </xf>
    <xf numFmtId="2" fontId="4" fillId="0" borderId="0" xfId="0" applyNumberFormat="1" applyFont="1" applyBorder="1" applyAlignment="1">
      <alignment horizontal="center"/>
    </xf>
    <xf numFmtId="164" fontId="41" fillId="0" borderId="0" xfId="39" applyNumberFormat="1" applyFont="1" applyProtection="1">
      <protection locked="0"/>
    </xf>
    <xf numFmtId="164" fontId="41" fillId="0" borderId="12" xfId="39" applyNumberFormat="1" applyFont="1" applyBorder="1" applyProtection="1">
      <protection locked="0"/>
    </xf>
    <xf numFmtId="164" fontId="41" fillId="0" borderId="13" xfId="39" applyNumberFormat="1" applyFont="1" applyBorder="1" applyProtection="1">
      <protection locked="0"/>
    </xf>
    <xf numFmtId="0" fontId="6" fillId="0" borderId="0" xfId="39" applyFont="1" applyAlignment="1" applyProtection="1">
      <alignment horizontal="left" vertical="center" wrapText="1"/>
    </xf>
    <xf numFmtId="0" fontId="39" fillId="0" borderId="0" xfId="39" applyFont="1" applyAlignment="1" applyProtection="1">
      <alignment horizontal="left" vertical="center"/>
      <protection locked="0"/>
    </xf>
    <xf numFmtId="49" fontId="39" fillId="0" borderId="12" xfId="39" applyNumberFormat="1" applyFont="1" applyBorder="1" applyAlignment="1" applyProtection="1">
      <alignment horizontal="left" vertical="center"/>
      <protection locked="0"/>
    </xf>
    <xf numFmtId="0" fontId="4" fillId="0" borderId="15" xfId="39" applyFont="1" applyBorder="1" applyAlignment="1" applyProtection="1">
      <alignment horizontal="center" vertical="center"/>
    </xf>
    <xf numFmtId="0" fontId="8" fillId="0" borderId="5" xfId="39" applyFont="1" applyBorder="1" applyAlignment="1" applyProtection="1">
      <alignment horizontal="center"/>
    </xf>
    <xf numFmtId="0" fontId="8" fillId="0" borderId="0" xfId="39" applyFont="1" applyBorder="1" applyAlignment="1" applyProtection="1">
      <alignment horizontal="center"/>
    </xf>
    <xf numFmtId="0" fontId="4" fillId="0" borderId="0" xfId="39" applyFont="1" applyAlignment="1" applyProtection="1">
      <alignment horizontal="center"/>
    </xf>
    <xf numFmtId="0" fontId="6" fillId="0" borderId="5" xfId="39" applyFont="1" applyBorder="1" applyAlignment="1" applyProtection="1">
      <alignment horizontal="center"/>
    </xf>
    <xf numFmtId="0" fontId="6" fillId="0" borderId="0" xfId="39" applyFont="1" applyBorder="1" applyAlignment="1" applyProtection="1">
      <alignment horizontal="center"/>
    </xf>
    <xf numFmtId="0" fontId="5" fillId="0" borderId="0" xfId="39" applyFont="1" applyAlignment="1" applyProtection="1">
      <alignment horizontal="left" vertical="center"/>
    </xf>
    <xf numFmtId="0" fontId="8" fillId="0" borderId="5" xfId="39" applyFont="1" applyFill="1" applyBorder="1" applyAlignment="1" applyProtection="1">
      <alignment horizontal="center" vertical="top" wrapText="1"/>
    </xf>
    <xf numFmtId="0" fontId="8" fillId="0" borderId="0" xfId="39" applyFont="1" applyFill="1" applyBorder="1" applyAlignment="1" applyProtection="1">
      <alignment horizontal="center" vertical="top" wrapText="1"/>
    </xf>
    <xf numFmtId="0" fontId="8" fillId="0" borderId="1" xfId="39" applyFont="1" applyFill="1" applyBorder="1" applyAlignment="1" applyProtection="1">
      <alignment horizontal="center" vertical="top" wrapText="1"/>
    </xf>
    <xf numFmtId="0" fontId="8" fillId="0" borderId="6" xfId="39" applyFont="1" applyBorder="1" applyAlignment="1" applyProtection="1">
      <alignment horizontal="center" vertical="center"/>
    </xf>
    <xf numFmtId="0" fontId="8" fillId="0" borderId="12" xfId="39" applyFont="1" applyBorder="1" applyAlignment="1" applyProtection="1">
      <alignment horizontal="center" vertical="center"/>
    </xf>
    <xf numFmtId="0" fontId="8" fillId="0" borderId="13" xfId="39" applyFont="1" applyBorder="1" applyAlignment="1" applyProtection="1">
      <alignment horizontal="center" vertical="center"/>
    </xf>
    <xf numFmtId="0" fontId="2" fillId="0" borderId="0" xfId="39" applyFont="1" applyAlignment="1" applyProtection="1">
      <alignment horizontal="center" vertical="center"/>
    </xf>
    <xf numFmtId="0" fontId="6" fillId="0" borderId="5" xfId="39" applyNumberFormat="1" applyFont="1" applyBorder="1" applyAlignment="1" applyProtection="1">
      <alignment horizontal="center"/>
    </xf>
    <xf numFmtId="0" fontId="6" fillId="0" borderId="0" xfId="39" applyNumberFormat="1" applyFont="1" applyBorder="1" applyAlignment="1" applyProtection="1">
      <alignment horizontal="center"/>
    </xf>
    <xf numFmtId="0" fontId="4" fillId="0" borderId="0" xfId="39" applyFont="1" applyAlignment="1" applyProtection="1">
      <alignment horizontal="left" vertical="center"/>
    </xf>
    <xf numFmtId="0" fontId="42" fillId="0" borderId="0" xfId="41" applyFont="1" applyAlignment="1" applyProtection="1">
      <alignment horizontal="center" vertical="center"/>
    </xf>
    <xf numFmtId="0" fontId="4" fillId="0" borderId="0" xfId="39" applyFont="1" applyAlignment="1" applyProtection="1">
      <alignment horizontal="center" vertical="center"/>
    </xf>
    <xf numFmtId="0" fontId="39" fillId="0" borderId="0" xfId="39" applyFont="1" applyAlignment="1" applyProtection="1">
      <alignment horizontal="left" vertical="center" wrapText="1"/>
      <protection locked="0"/>
    </xf>
    <xf numFmtId="0" fontId="4" fillId="0" borderId="0" xfId="39" applyFont="1" applyAlignment="1" applyProtection="1">
      <alignment horizontal="center" vertical="center" wrapText="1"/>
    </xf>
    <xf numFmtId="14" fontId="39" fillId="0" borderId="12" xfId="39" applyNumberFormat="1" applyFont="1" applyBorder="1" applyAlignment="1" applyProtection="1">
      <alignment horizontal="left" vertical="center"/>
      <protection locked="0"/>
    </xf>
    <xf numFmtId="49" fontId="39" fillId="0" borderId="0" xfId="39" applyNumberFormat="1" applyFont="1" applyAlignment="1" applyProtection="1">
      <alignment horizontal="left" vertical="center"/>
      <protection locked="0"/>
    </xf>
    <xf numFmtId="14" fontId="39" fillId="0" borderId="0" xfId="39" applyNumberFormat="1" applyFont="1" applyAlignment="1" applyProtection="1">
      <alignment horizontal="left" vertical="center"/>
      <protection locked="0"/>
    </xf>
    <xf numFmtId="0" fontId="5" fillId="0" borderId="10" xfId="39" applyFont="1" applyBorder="1" applyAlignment="1" applyProtection="1">
      <alignment horizontal="left" vertical="center"/>
    </xf>
    <xf numFmtId="0" fontId="6" fillId="0" borderId="0" xfId="39" applyFont="1" applyAlignment="1" applyProtection="1">
      <alignment horizontal="left" vertical="center"/>
    </xf>
    <xf numFmtId="0" fontId="8" fillId="0" borderId="5" xfId="39" applyFont="1" applyBorder="1" applyAlignment="1" applyProtection="1">
      <alignment horizontal="center" vertical="top" wrapText="1"/>
    </xf>
    <xf numFmtId="0" fontId="8" fillId="0" borderId="0" xfId="39" applyFont="1" applyBorder="1" applyAlignment="1" applyProtection="1">
      <alignment horizontal="center" vertical="top" wrapText="1"/>
    </xf>
    <xf numFmtId="0" fontId="42" fillId="0" borderId="0" xfId="41" applyFont="1" applyAlignment="1" applyProtection="1">
      <alignment horizontal="left" vertical="center"/>
    </xf>
    <xf numFmtId="0" fontId="4" fillId="0" borderId="0" xfId="39" applyFont="1" applyAlignment="1" applyProtection="1">
      <alignment horizontal="left"/>
    </xf>
    <xf numFmtId="0" fontId="40" fillId="0" borderId="0" xfId="39" applyFont="1" applyAlignment="1" applyProtection="1">
      <alignment horizontal="left"/>
    </xf>
    <xf numFmtId="0" fontId="39" fillId="0" borderId="12" xfId="39" applyFont="1" applyBorder="1" applyAlignment="1" applyProtection="1">
      <alignment horizontal="left" vertical="center"/>
      <protection locked="0"/>
    </xf>
    <xf numFmtId="0" fontId="6" fillId="0" borderId="0" xfId="39" applyFont="1" applyAlignment="1" applyProtection="1">
      <alignment horizontal="center"/>
    </xf>
    <xf numFmtId="0" fontId="41" fillId="0" borderId="0" xfId="39" applyFont="1" applyAlignment="1" applyProtection="1">
      <alignment horizontal="left" vertical="center"/>
    </xf>
    <xf numFmtId="0" fontId="6" fillId="0" borderId="0" xfId="39" applyFont="1" applyAlignment="1" applyProtection="1">
      <alignment horizontal="center" vertical="center"/>
    </xf>
    <xf numFmtId="0" fontId="8" fillId="0" borderId="0" xfId="39" applyFont="1" applyAlignment="1" applyProtection="1">
      <alignment horizontal="center"/>
    </xf>
    <xf numFmtId="0" fontId="3" fillId="0" borderId="0" xfId="39" applyFont="1" applyAlignment="1" applyProtection="1">
      <alignment horizontal="left"/>
    </xf>
    <xf numFmtId="0" fontId="8" fillId="0" borderId="0" xfId="39" applyFont="1" applyAlignment="1" applyProtection="1">
      <alignment horizontal="center" vertical="center"/>
    </xf>
    <xf numFmtId="0" fontId="8" fillId="0" borderId="0" xfId="39" applyFont="1" applyAlignment="1" applyProtection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39" fillId="0" borderId="10" xfId="39" applyFont="1" applyBorder="1" applyAlignment="1" applyProtection="1">
      <alignment horizontal="center" vertical="center" wrapText="1"/>
      <protection locked="0"/>
    </xf>
    <xf numFmtId="0" fontId="39" fillId="0" borderId="0" xfId="39" applyFont="1" applyBorder="1" applyAlignment="1" applyProtection="1">
      <alignment horizontal="center" vertical="center" wrapText="1"/>
      <protection locked="0"/>
    </xf>
    <xf numFmtId="0" fontId="5" fillId="0" borderId="12" xfId="39" applyFont="1" applyBorder="1" applyAlignment="1" applyProtection="1">
      <alignment horizontal="center" vertical="center"/>
    </xf>
    <xf numFmtId="0" fontId="4" fillId="0" borderId="10" xfId="39" applyFont="1" applyBorder="1" applyAlignment="1" applyProtection="1">
      <alignment horizontal="center"/>
    </xf>
    <xf numFmtId="0" fontId="39" fillId="0" borderId="0" xfId="39" applyFont="1" applyAlignment="1" applyProtection="1">
      <alignment horizontal="left"/>
      <protection locked="0"/>
    </xf>
    <xf numFmtId="49" fontId="39" fillId="0" borderId="14" xfId="39" applyNumberFormat="1" applyFont="1" applyBorder="1" applyAlignment="1" applyProtection="1">
      <alignment horizontal="lef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2" fontId="4" fillId="0" borderId="7" xfId="0" applyNumberFormat="1" applyFont="1" applyBorder="1" applyAlignment="1" applyProtection="1">
      <alignment horizontal="center" vertical="center"/>
    </xf>
    <xf numFmtId="2" fontId="4" fillId="0" borderId="16" xfId="0" applyNumberFormat="1" applyFont="1" applyBorder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 vertical="center"/>
      <protection hidden="1"/>
    </xf>
    <xf numFmtId="164" fontId="17" fillId="0" borderId="0" xfId="0" applyNumberFormat="1" applyFont="1" applyBorder="1" applyAlignment="1" applyProtection="1">
      <alignment horizontal="right"/>
      <protection hidden="1"/>
    </xf>
    <xf numFmtId="164" fontId="17" fillId="0" borderId="1" xfId="0" applyNumberFormat="1" applyFont="1" applyBorder="1" applyAlignment="1" applyProtection="1">
      <alignment horizontal="right"/>
      <protection hidden="1"/>
    </xf>
    <xf numFmtId="0" fontId="3" fillId="0" borderId="0" xfId="0" applyFont="1" applyBorder="1" applyAlignment="1" applyProtection="1">
      <alignment horizontal="right" vertical="center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right" vertical="center"/>
      <protection hidden="1"/>
    </xf>
    <xf numFmtId="0" fontId="2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43" fillId="0" borderId="0" xfId="0" applyNumberFormat="1" applyFont="1" applyAlignment="1">
      <alignment horizontal="left" vertical="center"/>
    </xf>
    <xf numFmtId="0" fontId="43" fillId="0" borderId="0" xfId="0" applyFont="1" applyAlignment="1">
      <alignment horizontal="left" vertical="center"/>
    </xf>
  </cellXfs>
  <cellStyles count="55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Euro 2" xfId="31"/>
    <cellStyle name="Euro 2 2" xfId="32"/>
    <cellStyle name="Euro 3" xfId="33"/>
    <cellStyle name="Euro 4" xfId="34"/>
    <cellStyle name="Gut" xfId="35" builtinId="26" customBuiltin="1"/>
    <cellStyle name="Neutral" xfId="36" builtinId="28" customBuiltin="1"/>
    <cellStyle name="Notiz 2" xfId="37"/>
    <cellStyle name="Schlecht" xfId="38" builtinId="27" customBuiltin="1"/>
    <cellStyle name="Standard" xfId="0" builtinId="0"/>
    <cellStyle name="Standard 2" xfId="39"/>
    <cellStyle name="Standard 2 2" xfId="40"/>
    <cellStyle name="Standard 2 3" xfId="41"/>
    <cellStyle name="Standard 2 4" xfId="42"/>
    <cellStyle name="Standard 3" xfId="43"/>
    <cellStyle name="Standard 3 2" xfId="44"/>
    <cellStyle name="Standard 4" xfId="45"/>
    <cellStyle name="Standard 5" xfId="46"/>
    <cellStyle name="Überschrift" xfId="47" builtinId="15" customBuiltin="1"/>
    <cellStyle name="Überschrift 1" xfId="48" builtinId="16" customBuiltin="1"/>
    <cellStyle name="Überschrift 2" xfId="49" builtinId="17" customBuiltin="1"/>
    <cellStyle name="Überschrift 3" xfId="50" builtinId="18" customBuiltin="1"/>
    <cellStyle name="Überschrift 4" xfId="51" builtinId="19" customBuiltin="1"/>
    <cellStyle name="Verknüpfte Zelle" xfId="52" builtinId="24" customBuiltin="1"/>
    <cellStyle name="Warnender Text" xfId="53" builtinId="11" customBuiltin="1"/>
    <cellStyle name="Zelle überprüfen" xfId="54" builtinId="23" customBuiltin="1"/>
  </cellStyles>
  <dxfs count="6"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13</xdr:row>
          <xdr:rowOff>85725</xdr:rowOff>
        </xdr:from>
        <xdr:to>
          <xdr:col>5</xdr:col>
          <xdr:colOff>609600</xdr:colOff>
          <xdr:row>13</xdr:row>
          <xdr:rowOff>295275</xdr:rowOff>
        </xdr:to>
        <xdr:sp macro="" textlink="">
          <xdr:nvSpPr>
            <xdr:cNvPr id="4100" name="Kontrollkästchen 20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390525</xdr:colOff>
          <xdr:row>14</xdr:row>
          <xdr:rowOff>47625</xdr:rowOff>
        </xdr:from>
        <xdr:to>
          <xdr:col>5</xdr:col>
          <xdr:colOff>609600</xdr:colOff>
          <xdr:row>14</xdr:row>
          <xdr:rowOff>266700</xdr:rowOff>
        </xdr:to>
        <xdr:sp macro="" textlink="">
          <xdr:nvSpPr>
            <xdr:cNvPr id="4101" name="Kontrollkästchen 20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13</xdr:row>
          <xdr:rowOff>85725</xdr:rowOff>
        </xdr:from>
        <xdr:to>
          <xdr:col>8</xdr:col>
          <xdr:colOff>219075</xdr:colOff>
          <xdr:row>13</xdr:row>
          <xdr:rowOff>295275</xdr:rowOff>
        </xdr:to>
        <xdr:sp macro="" textlink="">
          <xdr:nvSpPr>
            <xdr:cNvPr id="4102" name="Kontrollkästchen 20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809625</xdr:colOff>
          <xdr:row>14</xdr:row>
          <xdr:rowOff>47625</xdr:rowOff>
        </xdr:from>
        <xdr:to>
          <xdr:col>8</xdr:col>
          <xdr:colOff>219075</xdr:colOff>
          <xdr:row>14</xdr:row>
          <xdr:rowOff>266700</xdr:rowOff>
        </xdr:to>
        <xdr:sp macro="" textlink="">
          <xdr:nvSpPr>
            <xdr:cNvPr id="4103" name="Kontrollkästchen 20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24</xdr:row>
          <xdr:rowOff>66675</xdr:rowOff>
        </xdr:from>
        <xdr:to>
          <xdr:col>6</xdr:col>
          <xdr:colOff>180975</xdr:colOff>
          <xdr:row>24</xdr:row>
          <xdr:rowOff>276225</xdr:rowOff>
        </xdr:to>
        <xdr:sp macro="" textlink="">
          <xdr:nvSpPr>
            <xdr:cNvPr id="4104" name="Kontrollkästchen 20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25</xdr:row>
          <xdr:rowOff>47625</xdr:rowOff>
        </xdr:from>
        <xdr:to>
          <xdr:col>6</xdr:col>
          <xdr:colOff>180975</xdr:colOff>
          <xdr:row>25</xdr:row>
          <xdr:rowOff>266700</xdr:rowOff>
        </xdr:to>
        <xdr:sp macro="" textlink="">
          <xdr:nvSpPr>
            <xdr:cNvPr id="4105" name="Kontrollkästchen 20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22</xdr:row>
          <xdr:rowOff>38100</xdr:rowOff>
        </xdr:from>
        <xdr:to>
          <xdr:col>3</xdr:col>
          <xdr:colOff>180975</xdr:colOff>
          <xdr:row>22</xdr:row>
          <xdr:rowOff>257175</xdr:rowOff>
        </xdr:to>
        <xdr:sp macro="" textlink="">
          <xdr:nvSpPr>
            <xdr:cNvPr id="4106" name="Kontrollkästchen 2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22</xdr:row>
          <xdr:rowOff>38100</xdr:rowOff>
        </xdr:from>
        <xdr:to>
          <xdr:col>6</xdr:col>
          <xdr:colOff>180975</xdr:colOff>
          <xdr:row>22</xdr:row>
          <xdr:rowOff>257175</xdr:rowOff>
        </xdr:to>
        <xdr:sp macro="" textlink="">
          <xdr:nvSpPr>
            <xdr:cNvPr id="4107" name="Kontrollkästchen 20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27</xdr:row>
          <xdr:rowOff>47625</xdr:rowOff>
        </xdr:from>
        <xdr:to>
          <xdr:col>6</xdr:col>
          <xdr:colOff>180975</xdr:colOff>
          <xdr:row>27</xdr:row>
          <xdr:rowOff>266700</xdr:rowOff>
        </xdr:to>
        <xdr:sp macro="" textlink="">
          <xdr:nvSpPr>
            <xdr:cNvPr id="4108" name="Kontrollkästchen 20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43</xdr:row>
          <xdr:rowOff>28575</xdr:rowOff>
        </xdr:from>
        <xdr:to>
          <xdr:col>6</xdr:col>
          <xdr:colOff>180975</xdr:colOff>
          <xdr:row>44</xdr:row>
          <xdr:rowOff>38100</xdr:rowOff>
        </xdr:to>
        <xdr:sp macro="" textlink="">
          <xdr:nvSpPr>
            <xdr:cNvPr id="4109" name="Kontrollkästchen 20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26</xdr:row>
          <xdr:rowOff>66675</xdr:rowOff>
        </xdr:from>
        <xdr:to>
          <xdr:col>6</xdr:col>
          <xdr:colOff>180975</xdr:colOff>
          <xdr:row>26</xdr:row>
          <xdr:rowOff>276225</xdr:rowOff>
        </xdr:to>
        <xdr:sp macro="" textlink="">
          <xdr:nvSpPr>
            <xdr:cNvPr id="4110" name="Kontrollkästchen 20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46</xdr:row>
          <xdr:rowOff>9525</xdr:rowOff>
        </xdr:from>
        <xdr:to>
          <xdr:col>6</xdr:col>
          <xdr:colOff>180975</xdr:colOff>
          <xdr:row>47</xdr:row>
          <xdr:rowOff>28575</xdr:rowOff>
        </xdr:to>
        <xdr:sp macro="" textlink="">
          <xdr:nvSpPr>
            <xdr:cNvPr id="4111" name="Kontrollkästchen 20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1038225</xdr:colOff>
          <xdr:row>47</xdr:row>
          <xdr:rowOff>47625</xdr:rowOff>
        </xdr:from>
        <xdr:to>
          <xdr:col>6</xdr:col>
          <xdr:colOff>180975</xdr:colOff>
          <xdr:row>47</xdr:row>
          <xdr:rowOff>257175</xdr:rowOff>
        </xdr:to>
        <xdr:sp macro="" textlink="">
          <xdr:nvSpPr>
            <xdr:cNvPr id="4112" name="Kontrollkästchen 20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46</xdr:row>
          <xdr:rowOff>9525</xdr:rowOff>
        </xdr:from>
        <xdr:to>
          <xdr:col>3</xdr:col>
          <xdr:colOff>180975</xdr:colOff>
          <xdr:row>47</xdr:row>
          <xdr:rowOff>28575</xdr:rowOff>
        </xdr:to>
        <xdr:sp macro="" textlink="">
          <xdr:nvSpPr>
            <xdr:cNvPr id="4113" name="Kontrollkästchen 20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885825</xdr:colOff>
          <xdr:row>47</xdr:row>
          <xdr:rowOff>47625</xdr:rowOff>
        </xdr:from>
        <xdr:to>
          <xdr:col>3</xdr:col>
          <xdr:colOff>180975</xdr:colOff>
          <xdr:row>47</xdr:row>
          <xdr:rowOff>257175</xdr:rowOff>
        </xdr:to>
        <xdr:sp macro="" textlink="">
          <xdr:nvSpPr>
            <xdr:cNvPr id="4114" name="Kontrollkästchen 20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view="pageLayout" zoomScaleNormal="80" workbookViewId="0">
      <selection activeCell="A4" sqref="A4:K7"/>
    </sheetView>
  </sheetViews>
  <sheetFormatPr baseColWidth="10" defaultColWidth="11.5703125" defaultRowHeight="12.75"/>
  <cols>
    <col min="1" max="1" width="16.5703125" style="29" customWidth="1"/>
    <col min="2" max="2" width="15.140625" style="29" customWidth="1"/>
    <col min="3" max="3" width="13.140625" style="29" customWidth="1"/>
    <col min="4" max="4" width="4.85546875" style="29" customWidth="1"/>
    <col min="5" max="5" width="3.140625" style="29" customWidth="1"/>
    <col min="6" max="6" width="15.140625" style="29" customWidth="1"/>
    <col min="7" max="7" width="13.42578125" style="29" customWidth="1"/>
    <col min="8" max="8" width="11.5703125" style="29"/>
    <col min="9" max="9" width="4.140625" style="29" customWidth="1"/>
    <col min="10" max="10" width="10.42578125" style="29" customWidth="1"/>
    <col min="11" max="11" width="5" style="29" customWidth="1"/>
    <col min="12" max="16384" width="11.5703125" style="29"/>
  </cols>
  <sheetData>
    <row r="1" spans="1:11" ht="36.6" customHeight="1">
      <c r="A1" s="171" t="s">
        <v>109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20.45" customHeight="1">
      <c r="A2" s="172" t="s">
        <v>110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</row>
    <row r="3" spans="1:11" ht="9.6" customHeight="1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</row>
    <row r="4" spans="1:11" ht="27" customHeight="1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174"/>
    </row>
    <row r="5" spans="1:11" ht="11.45" customHeight="1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</row>
    <row r="6" spans="1:11" ht="20.100000000000001" customHeight="1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</row>
    <row r="7" spans="1:11" ht="20.100000000000001" customHeight="1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</row>
    <row r="8" spans="1:11" ht="12" customHeight="1">
      <c r="A8" s="176" t="s">
        <v>35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</row>
    <row r="9" spans="1:11" ht="10.35" customHeight="1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</row>
    <row r="10" spans="1:11" ht="24" customHeight="1">
      <c r="A10" s="157" t="s">
        <v>63</v>
      </c>
      <c r="B10" s="157"/>
      <c r="C10" s="170"/>
      <c r="D10" s="130"/>
      <c r="E10" s="130"/>
      <c r="F10" s="130"/>
      <c r="G10" s="130"/>
      <c r="H10" s="130"/>
      <c r="I10" s="130"/>
      <c r="J10" s="130"/>
      <c r="K10" s="130"/>
    </row>
    <row r="11" spans="1:11" ht="9.6" customHeight="1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</row>
    <row r="12" spans="1:11" ht="22.35" customHeight="1">
      <c r="A12" s="22" t="s">
        <v>36</v>
      </c>
      <c r="B12" s="130"/>
      <c r="C12" s="130"/>
      <c r="D12" s="157" t="s">
        <v>37</v>
      </c>
      <c r="E12" s="157"/>
      <c r="F12" s="28"/>
      <c r="G12" s="22" t="s">
        <v>67</v>
      </c>
      <c r="H12" s="154"/>
      <c r="I12" s="154"/>
      <c r="J12" s="154"/>
      <c r="K12" s="154"/>
    </row>
    <row r="13" spans="1:11" ht="9" customHeight="1">
      <c r="A13" s="135"/>
      <c r="B13" s="135"/>
      <c r="C13" s="135"/>
      <c r="D13" s="135"/>
      <c r="E13" s="135"/>
      <c r="F13" s="135"/>
      <c r="G13" s="135"/>
      <c r="H13" s="135"/>
      <c r="I13" s="135"/>
      <c r="J13" s="135"/>
      <c r="K13" s="135"/>
    </row>
    <row r="14" spans="1:11" ht="24" customHeight="1">
      <c r="A14" s="157" t="s">
        <v>68</v>
      </c>
      <c r="B14" s="157"/>
      <c r="C14" s="23" t="s">
        <v>69</v>
      </c>
      <c r="D14" s="23"/>
      <c r="E14" s="22"/>
      <c r="F14" s="42"/>
      <c r="G14" s="170" t="s">
        <v>70</v>
      </c>
      <c r="H14" s="170"/>
      <c r="I14" s="161"/>
      <c r="J14" s="161"/>
      <c r="K14" s="161"/>
    </row>
    <row r="15" spans="1:11" ht="24" customHeight="1">
      <c r="A15" s="42"/>
      <c r="B15" s="42"/>
      <c r="C15" s="170" t="s">
        <v>71</v>
      </c>
      <c r="D15" s="170"/>
      <c r="E15" s="170"/>
      <c r="F15" s="42"/>
      <c r="G15" s="179"/>
      <c r="H15" s="179"/>
      <c r="I15" s="161"/>
      <c r="J15" s="161"/>
      <c r="K15" s="161"/>
    </row>
    <row r="16" spans="1:11" ht="7.35" customHeight="1">
      <c r="A16" s="135"/>
      <c r="B16" s="135"/>
      <c r="C16" s="135"/>
      <c r="D16" s="135"/>
      <c r="E16" s="135"/>
      <c r="F16" s="135"/>
      <c r="G16" s="135"/>
      <c r="H16" s="135"/>
      <c r="I16" s="135"/>
      <c r="J16" s="135"/>
      <c r="K16" s="135"/>
    </row>
    <row r="17" spans="1:11" ht="22.7" customHeight="1">
      <c r="A17" s="157" t="s">
        <v>72</v>
      </c>
      <c r="B17" s="157"/>
      <c r="C17" s="157"/>
      <c r="D17" s="178"/>
      <c r="E17" s="178"/>
      <c r="F17" s="178"/>
      <c r="G17" s="178"/>
      <c r="H17" s="178"/>
      <c r="I17" s="178"/>
      <c r="J17" s="178"/>
      <c r="K17" s="178"/>
    </row>
    <row r="18" spans="1:11" ht="22.7" customHeight="1">
      <c r="A18" s="22" t="s">
        <v>73</v>
      </c>
      <c r="B18" s="42"/>
      <c r="C18" s="42"/>
      <c r="D18" s="178"/>
      <c r="E18" s="178"/>
      <c r="F18" s="178"/>
      <c r="G18" s="178"/>
      <c r="H18" s="178"/>
      <c r="I18" s="178"/>
      <c r="J18" s="178"/>
      <c r="K18" s="178"/>
    </row>
    <row r="19" spans="1:11" ht="20.45" customHeight="1">
      <c r="A19" s="170" t="s">
        <v>74</v>
      </c>
      <c r="B19" s="170"/>
      <c r="C19" s="170"/>
      <c r="D19" s="130"/>
      <c r="E19" s="130"/>
      <c r="F19" s="130"/>
      <c r="G19" s="130"/>
      <c r="H19" s="130"/>
      <c r="I19" s="130"/>
      <c r="J19" s="130"/>
      <c r="K19" s="130"/>
    </row>
    <row r="20" spans="1:11" ht="7.5" customHeight="1">
      <c r="A20" s="169"/>
      <c r="B20" s="169"/>
      <c r="C20" s="169"/>
      <c r="D20" s="169"/>
      <c r="E20" s="169"/>
      <c r="F20" s="169"/>
      <c r="G20" s="169"/>
      <c r="H20" s="169"/>
      <c r="I20" s="169"/>
      <c r="J20" s="169"/>
      <c r="K20" s="169"/>
    </row>
    <row r="21" spans="1:11" s="62" customFormat="1" ht="22.7" customHeight="1">
      <c r="A21" s="22" t="s">
        <v>75</v>
      </c>
      <c r="B21" s="22"/>
      <c r="C21" s="130"/>
      <c r="D21" s="130"/>
      <c r="E21" s="130"/>
      <c r="F21" s="130"/>
      <c r="G21" s="130"/>
      <c r="H21" s="130"/>
      <c r="I21" s="130"/>
      <c r="J21" s="130"/>
      <c r="K21" s="130"/>
    </row>
    <row r="22" spans="1:11" ht="7.5" customHeight="1">
      <c r="A22" s="164"/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1:11" ht="21" customHeight="1">
      <c r="A23" s="157" t="s">
        <v>76</v>
      </c>
      <c r="B23" s="157"/>
      <c r="C23" s="157"/>
      <c r="D23" s="168"/>
      <c r="E23" s="168"/>
      <c r="F23" s="26" t="s">
        <v>77</v>
      </c>
      <c r="G23" s="165"/>
      <c r="H23" s="165"/>
      <c r="I23" s="130"/>
      <c r="J23" s="130"/>
      <c r="K23" s="130"/>
    </row>
    <row r="24" spans="1:11" ht="7.5" customHeight="1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1:11" ht="22.7" customHeight="1">
      <c r="A25" s="157" t="s">
        <v>78</v>
      </c>
      <c r="B25" s="157"/>
      <c r="C25" s="157"/>
      <c r="D25" s="157"/>
      <c r="E25" s="157"/>
      <c r="F25" s="157"/>
      <c r="G25" s="135"/>
      <c r="H25" s="135"/>
      <c r="I25" s="162"/>
      <c r="J25" s="162"/>
      <c r="K25" s="162"/>
    </row>
    <row r="26" spans="1:11" ht="22.7" customHeight="1">
      <c r="A26" s="157" t="s">
        <v>79</v>
      </c>
      <c r="B26" s="157"/>
      <c r="C26" s="157"/>
      <c r="D26" s="157"/>
      <c r="E26" s="157"/>
      <c r="F26" s="157"/>
      <c r="G26" s="135"/>
      <c r="H26" s="135"/>
      <c r="I26" s="162"/>
      <c r="J26" s="162"/>
      <c r="K26" s="162"/>
    </row>
    <row r="27" spans="1:11" ht="22.7" customHeight="1">
      <c r="A27" s="157" t="s">
        <v>80</v>
      </c>
      <c r="B27" s="157"/>
      <c r="C27" s="157"/>
      <c r="D27" s="157"/>
      <c r="E27" s="157"/>
      <c r="F27" s="157"/>
      <c r="G27" s="135"/>
      <c r="H27" s="135"/>
      <c r="I27" s="162"/>
      <c r="J27" s="162"/>
      <c r="K27" s="162"/>
    </row>
    <row r="28" spans="1:11" ht="22.7" customHeight="1">
      <c r="A28" s="157" t="s">
        <v>81</v>
      </c>
      <c r="B28" s="157"/>
      <c r="C28" s="157"/>
      <c r="D28" s="157"/>
      <c r="E28" s="157"/>
      <c r="F28" s="157"/>
      <c r="G28" s="165"/>
      <c r="H28" s="165"/>
      <c r="I28" s="165"/>
      <c r="J28" s="165"/>
      <c r="K28" s="165"/>
    </row>
    <row r="29" spans="1:11" ht="15.6" customHeight="1">
      <c r="A29" s="24" t="s">
        <v>82</v>
      </c>
      <c r="B29" s="130"/>
      <c r="C29" s="130"/>
      <c r="D29" s="130"/>
      <c r="E29" s="130"/>
      <c r="F29" s="130"/>
      <c r="G29" s="130"/>
      <c r="H29" s="130"/>
      <c r="I29" s="130"/>
      <c r="J29" s="130"/>
      <c r="K29" s="130"/>
    </row>
    <row r="30" spans="1:11" ht="11.25" hidden="1" customHeight="1">
      <c r="A30" s="22" t="s">
        <v>83</v>
      </c>
      <c r="B30" s="22"/>
      <c r="C30" s="24"/>
      <c r="D30" s="42"/>
      <c r="E30" s="25"/>
      <c r="F30" s="42"/>
      <c r="G30" s="165"/>
      <c r="H30" s="165"/>
      <c r="I30" s="165"/>
      <c r="J30" s="165"/>
      <c r="K30" s="165"/>
    </row>
    <row r="31" spans="1:11" ht="11.25" hidden="1" customHeight="1">
      <c r="A31" s="24" t="s">
        <v>84</v>
      </c>
      <c r="B31" s="130" t="s">
        <v>85</v>
      </c>
      <c r="C31" s="130"/>
      <c r="D31" s="130"/>
      <c r="E31" s="130"/>
      <c r="F31" s="130"/>
      <c r="G31" s="130"/>
      <c r="H31" s="130"/>
      <c r="I31" s="130"/>
      <c r="J31" s="130"/>
      <c r="K31" s="130"/>
    </row>
    <row r="32" spans="1:11" ht="11.25" hidden="1" customHeight="1">
      <c r="A32" s="166"/>
      <c r="B32" s="166"/>
      <c r="C32" s="166"/>
      <c r="D32" s="166"/>
      <c r="E32" s="166"/>
      <c r="F32" s="166"/>
      <c r="G32" s="166"/>
      <c r="H32" s="166"/>
      <c r="I32" s="166"/>
      <c r="J32" s="166"/>
      <c r="K32" s="166"/>
    </row>
    <row r="33" spans="1:11" ht="11.25" hidden="1" customHeight="1">
      <c r="A33" s="22" t="s">
        <v>86</v>
      </c>
      <c r="B33" s="22"/>
      <c r="C33" s="20" t="s">
        <v>87</v>
      </c>
      <c r="D33" s="170"/>
      <c r="E33" s="170"/>
      <c r="F33" s="20" t="s">
        <v>88</v>
      </c>
      <c r="G33" s="167"/>
      <c r="H33" s="167"/>
      <c r="I33" s="135"/>
      <c r="J33" s="135"/>
      <c r="K33" s="135"/>
    </row>
    <row r="34" spans="1:11" ht="11.25" hidden="1" customHeight="1">
      <c r="A34" s="22"/>
      <c r="B34" s="22"/>
      <c r="C34" s="20" t="s">
        <v>89</v>
      </c>
      <c r="D34" s="170"/>
      <c r="E34" s="170"/>
      <c r="F34" s="20" t="s">
        <v>90</v>
      </c>
      <c r="G34" s="167"/>
      <c r="H34" s="167"/>
      <c r="I34" s="135"/>
      <c r="J34" s="135"/>
      <c r="K34" s="135"/>
    </row>
    <row r="35" spans="1:11" ht="11.25" hidden="1" customHeight="1">
      <c r="A35" s="166"/>
      <c r="B35" s="166"/>
      <c r="C35" s="166"/>
      <c r="D35" s="166"/>
      <c r="E35" s="166"/>
      <c r="F35" s="166"/>
      <c r="G35" s="166"/>
      <c r="H35" s="166"/>
      <c r="I35" s="166"/>
      <c r="J35" s="166"/>
      <c r="K35" s="166"/>
    </row>
    <row r="36" spans="1:11" ht="11.25" hidden="1" customHeight="1">
      <c r="A36" s="157" t="s">
        <v>38</v>
      </c>
      <c r="B36" s="157"/>
      <c r="C36" s="157"/>
      <c r="D36" s="154" t="s">
        <v>91</v>
      </c>
      <c r="E36" s="154"/>
      <c r="F36" s="154"/>
      <c r="G36" s="26" t="s">
        <v>92</v>
      </c>
      <c r="H36" s="154" t="s">
        <v>93</v>
      </c>
      <c r="I36" s="154"/>
      <c r="J36" s="154"/>
      <c r="K36" s="154"/>
    </row>
    <row r="37" spans="1:11" ht="11.25" hidden="1" customHeight="1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</row>
    <row r="38" spans="1:11" ht="11.25" hidden="1" customHeight="1">
      <c r="A38" s="157" t="s">
        <v>39</v>
      </c>
      <c r="B38" s="157"/>
      <c r="C38" s="157"/>
      <c r="D38" s="155">
        <v>43664</v>
      </c>
      <c r="E38" s="155"/>
      <c r="F38" s="155"/>
      <c r="G38" s="154" t="s">
        <v>94</v>
      </c>
      <c r="H38" s="154"/>
      <c r="I38" s="154"/>
      <c r="J38" s="154"/>
      <c r="K38" s="154"/>
    </row>
    <row r="39" spans="1:11" ht="14.25" hidden="1" customHeight="1">
      <c r="A39" s="150"/>
      <c r="B39" s="150"/>
      <c r="C39" s="150"/>
      <c r="D39" s="150"/>
      <c r="E39" s="150"/>
      <c r="F39" s="150"/>
      <c r="G39" s="150"/>
      <c r="H39" s="150"/>
      <c r="I39" s="150"/>
      <c r="J39" s="150"/>
      <c r="K39" s="150"/>
    </row>
    <row r="40" spans="1:11" ht="11.25" hidden="1" customHeight="1">
      <c r="A40" s="26" t="s">
        <v>95</v>
      </c>
      <c r="B40" s="130" t="s">
        <v>96</v>
      </c>
      <c r="C40" s="130"/>
      <c r="D40" s="153">
        <v>43664</v>
      </c>
      <c r="E40" s="153"/>
      <c r="F40" s="153"/>
      <c r="G40" s="163" t="s">
        <v>97</v>
      </c>
      <c r="H40" s="163"/>
      <c r="I40" s="163"/>
      <c r="J40" s="163"/>
      <c r="K40" s="163"/>
    </row>
    <row r="41" spans="1:11" ht="11.25" hidden="1" customHeight="1">
      <c r="A41" s="148"/>
      <c r="B41" s="148"/>
      <c r="C41" s="148"/>
      <c r="D41" s="138" t="s">
        <v>98</v>
      </c>
      <c r="E41" s="138"/>
      <c r="F41" s="138"/>
      <c r="G41" s="138" t="s">
        <v>99</v>
      </c>
      <c r="H41" s="138"/>
      <c r="I41" s="138"/>
      <c r="J41" s="138"/>
      <c r="K41" s="138"/>
    </row>
    <row r="42" spans="1:11" ht="11.25" hidden="1" customHeight="1">
      <c r="A42" s="26" t="s">
        <v>100</v>
      </c>
      <c r="B42" s="130" t="s">
        <v>101</v>
      </c>
      <c r="C42" s="130"/>
      <c r="D42" s="153">
        <v>43665</v>
      </c>
      <c r="E42" s="153"/>
      <c r="F42" s="153"/>
      <c r="G42" s="163" t="s">
        <v>102</v>
      </c>
      <c r="H42" s="163"/>
      <c r="I42" s="163"/>
      <c r="J42" s="163"/>
      <c r="K42" s="163"/>
    </row>
    <row r="43" spans="1:11" ht="11.25" hidden="1" customHeight="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1" ht="22.7" customHeight="1">
      <c r="A44" s="22" t="s">
        <v>83</v>
      </c>
      <c r="B44" s="22"/>
      <c r="C44" s="24"/>
      <c r="D44" s="42"/>
      <c r="E44" s="25"/>
      <c r="F44" s="42"/>
      <c r="G44" s="165"/>
      <c r="H44" s="165"/>
      <c r="I44" s="165"/>
      <c r="J44" s="165"/>
      <c r="K44" s="165"/>
    </row>
    <row r="45" spans="1:11" ht="15">
      <c r="A45" s="24" t="s">
        <v>84</v>
      </c>
      <c r="B45" s="130"/>
      <c r="C45" s="130"/>
      <c r="D45" s="130"/>
      <c r="E45" s="130"/>
      <c r="F45" s="130"/>
      <c r="G45" s="130"/>
      <c r="H45" s="130"/>
      <c r="I45" s="130"/>
      <c r="J45" s="130"/>
      <c r="K45" s="130"/>
    </row>
    <row r="46" spans="1:11" ht="9.6" customHeight="1">
      <c r="A46" s="150"/>
      <c r="B46" s="150"/>
      <c r="C46" s="150"/>
      <c r="D46" s="150"/>
      <c r="E46" s="150"/>
      <c r="F46" s="150"/>
      <c r="G46" s="150"/>
      <c r="H46" s="150"/>
      <c r="I46" s="150"/>
      <c r="J46" s="150"/>
      <c r="K46" s="150"/>
    </row>
    <row r="47" spans="1:11" ht="21" customHeight="1">
      <c r="A47" s="22" t="s">
        <v>86</v>
      </c>
      <c r="B47" s="22"/>
      <c r="C47" s="20" t="s">
        <v>87</v>
      </c>
      <c r="D47" s="170"/>
      <c r="E47" s="170"/>
      <c r="F47" s="20" t="s">
        <v>88</v>
      </c>
      <c r="G47" s="167"/>
      <c r="H47" s="167"/>
      <c r="I47" s="135"/>
      <c r="J47" s="135"/>
      <c r="K47" s="135"/>
    </row>
    <row r="48" spans="1:11" ht="21" customHeight="1">
      <c r="A48" s="157"/>
      <c r="B48" s="157"/>
      <c r="C48" s="20" t="s">
        <v>89</v>
      </c>
      <c r="D48" s="170"/>
      <c r="E48" s="170"/>
      <c r="F48" s="20" t="s">
        <v>90</v>
      </c>
      <c r="G48" s="167"/>
      <c r="H48" s="167"/>
      <c r="I48" s="135"/>
      <c r="J48" s="135"/>
      <c r="K48" s="135"/>
    </row>
    <row r="49" spans="1:11" ht="7.5" customHeight="1">
      <c r="A49" s="150"/>
      <c r="B49" s="150"/>
      <c r="C49" s="150"/>
      <c r="D49" s="150"/>
      <c r="E49" s="150"/>
      <c r="F49" s="150"/>
      <c r="G49" s="150"/>
      <c r="H49" s="150"/>
      <c r="I49" s="150"/>
      <c r="J49" s="150"/>
      <c r="K49" s="150"/>
    </row>
    <row r="50" spans="1:11" ht="22.35" customHeight="1">
      <c r="A50" s="157" t="s">
        <v>38</v>
      </c>
      <c r="B50" s="157"/>
      <c r="C50" s="157"/>
      <c r="D50" s="154"/>
      <c r="E50" s="154"/>
      <c r="F50" s="154"/>
      <c r="G50" s="22" t="s">
        <v>92</v>
      </c>
      <c r="H50" s="154"/>
      <c r="I50" s="154"/>
      <c r="J50" s="154"/>
      <c r="K50" s="154"/>
    </row>
    <row r="51" spans="1:11" ht="7.5" customHeight="1">
      <c r="A51" s="150"/>
      <c r="B51" s="150"/>
      <c r="C51" s="150"/>
      <c r="D51" s="150"/>
      <c r="E51" s="150"/>
      <c r="F51" s="150"/>
      <c r="G51" s="150"/>
      <c r="H51" s="150"/>
      <c r="I51" s="150"/>
      <c r="J51" s="150"/>
      <c r="K51" s="150"/>
    </row>
    <row r="52" spans="1:11" ht="22.7" customHeight="1">
      <c r="A52" s="22" t="s">
        <v>106</v>
      </c>
      <c r="B52" s="42"/>
      <c r="C52" s="42"/>
      <c r="D52" s="155"/>
      <c r="E52" s="155"/>
      <c r="F52" s="155"/>
      <c r="G52" s="154"/>
      <c r="H52" s="154"/>
      <c r="I52" s="154"/>
      <c r="J52" s="154"/>
      <c r="K52" s="154"/>
    </row>
    <row r="53" spans="1:11" ht="7.5" customHeight="1">
      <c r="A53" s="148"/>
      <c r="B53" s="148"/>
      <c r="C53" s="148"/>
      <c r="D53" s="148"/>
      <c r="E53" s="148"/>
      <c r="F53" s="148"/>
      <c r="G53" s="148"/>
      <c r="H53" s="148"/>
      <c r="I53" s="148"/>
      <c r="J53" s="148"/>
      <c r="K53" s="148"/>
    </row>
    <row r="54" spans="1:11" ht="33.6" customHeight="1">
      <c r="A54" s="129" t="s">
        <v>95</v>
      </c>
      <c r="B54" s="151"/>
      <c r="C54" s="151"/>
      <c r="D54" s="153"/>
      <c r="E54" s="153"/>
      <c r="F54" s="153"/>
      <c r="G54" s="131"/>
      <c r="H54" s="131"/>
      <c r="I54" s="131"/>
      <c r="J54" s="131"/>
      <c r="K54" s="131"/>
    </row>
    <row r="55" spans="1:11" ht="16.350000000000001" customHeight="1">
      <c r="A55" s="152"/>
      <c r="B55" s="152"/>
      <c r="C55" s="152"/>
      <c r="D55" s="156" t="s">
        <v>98</v>
      </c>
      <c r="E55" s="156"/>
      <c r="F55" s="156"/>
      <c r="G55" s="156" t="s">
        <v>99</v>
      </c>
      <c r="H55" s="156"/>
      <c r="I55" s="156"/>
      <c r="J55" s="156"/>
      <c r="K55" s="156"/>
    </row>
    <row r="56" spans="1:11" ht="33.6" customHeight="1">
      <c r="A56" s="129" t="s">
        <v>100</v>
      </c>
      <c r="B56" s="151"/>
      <c r="C56" s="151"/>
      <c r="D56" s="153"/>
      <c r="E56" s="153"/>
      <c r="F56" s="153"/>
      <c r="G56" s="131"/>
      <c r="H56" s="131"/>
      <c r="I56" s="131"/>
      <c r="J56" s="131"/>
      <c r="K56" s="131"/>
    </row>
    <row r="57" spans="1:11" ht="16.350000000000001" customHeight="1">
      <c r="A57" s="148"/>
      <c r="B57" s="148"/>
      <c r="C57" s="148"/>
      <c r="D57" s="138" t="s">
        <v>98</v>
      </c>
      <c r="E57" s="138"/>
      <c r="F57" s="138"/>
      <c r="G57" s="138" t="s">
        <v>99</v>
      </c>
      <c r="H57" s="138"/>
      <c r="I57" s="138"/>
      <c r="J57" s="138"/>
      <c r="K57" s="138"/>
    </row>
    <row r="58" spans="1:11" ht="13.5" thickBot="1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</row>
    <row r="59" spans="1:11" ht="11.45" customHeight="1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</row>
    <row r="60" spans="1:11" ht="18">
      <c r="A60" s="145" t="s">
        <v>43</v>
      </c>
      <c r="B60" s="145"/>
      <c r="C60" s="145"/>
      <c r="D60" s="145"/>
      <c r="E60" s="145"/>
      <c r="F60" s="145"/>
      <c r="G60" s="145"/>
      <c r="H60" s="145"/>
      <c r="I60" s="145"/>
      <c r="J60" s="145"/>
      <c r="K60" s="145"/>
    </row>
    <row r="61" spans="1:11" ht="6" customHeight="1">
      <c r="A61" s="135"/>
      <c r="B61" s="135"/>
      <c r="C61" s="135"/>
      <c r="D61" s="135"/>
      <c r="E61" s="135"/>
      <c r="F61" s="135"/>
      <c r="G61" s="135"/>
      <c r="H61" s="135"/>
      <c r="I61" s="135"/>
      <c r="J61" s="135"/>
      <c r="K61" s="135"/>
    </row>
    <row r="62" spans="1:11" ht="50.45" customHeight="1">
      <c r="A62" s="43"/>
      <c r="B62" s="30" t="s">
        <v>44</v>
      </c>
      <c r="C62" s="139" t="s">
        <v>108</v>
      </c>
      <c r="D62" s="140"/>
      <c r="E62" s="141"/>
      <c r="F62" s="31" t="s">
        <v>112</v>
      </c>
      <c r="G62" s="158" t="s">
        <v>107</v>
      </c>
      <c r="H62" s="159"/>
      <c r="I62" s="159"/>
      <c r="J62" s="42"/>
      <c r="K62" s="42"/>
    </row>
    <row r="63" spans="1:11" ht="18" customHeight="1">
      <c r="A63" s="42"/>
      <c r="B63" s="32" t="s">
        <v>3</v>
      </c>
      <c r="C63" s="142" t="s">
        <v>34</v>
      </c>
      <c r="D63" s="143"/>
      <c r="E63" s="144"/>
      <c r="F63" s="33" t="s">
        <v>3</v>
      </c>
      <c r="G63" s="142" t="s">
        <v>3</v>
      </c>
      <c r="H63" s="143"/>
      <c r="I63" s="143"/>
      <c r="J63" s="42"/>
      <c r="K63" s="42"/>
    </row>
    <row r="64" spans="1:11" ht="9" customHeight="1">
      <c r="A64" s="34"/>
      <c r="B64" s="35"/>
      <c r="C64" s="133"/>
      <c r="D64" s="134"/>
      <c r="E64" s="134"/>
      <c r="F64" s="36"/>
      <c r="G64" s="133"/>
      <c r="H64" s="134"/>
      <c r="I64" s="134"/>
      <c r="J64" s="42"/>
      <c r="K64" s="42"/>
    </row>
    <row r="65" spans="1:11" ht="18.75">
      <c r="A65" s="21" t="s">
        <v>33</v>
      </c>
      <c r="B65" s="37" t="e">
        <f>Auswertung!I58</f>
        <v>#DIV/0!</v>
      </c>
      <c r="C65" s="136" t="s">
        <v>113</v>
      </c>
      <c r="D65" s="137"/>
      <c r="E65" s="137"/>
      <c r="F65" s="38" t="e">
        <f>Auswertung!E62</f>
        <v>#DIV/0!</v>
      </c>
      <c r="G65" s="146" t="s">
        <v>114</v>
      </c>
      <c r="H65" s="147"/>
      <c r="I65" s="147"/>
      <c r="J65" s="42"/>
      <c r="K65" s="42"/>
    </row>
    <row r="66" spans="1:11" ht="15" customHeight="1">
      <c r="A66" s="21"/>
      <c r="B66" s="39"/>
      <c r="C66" s="146"/>
      <c r="D66" s="147"/>
      <c r="E66" s="147"/>
      <c r="F66" s="38"/>
      <c r="G66" s="133"/>
      <c r="H66" s="134"/>
      <c r="I66" s="134"/>
      <c r="J66" s="42"/>
      <c r="K66" s="42"/>
    </row>
    <row r="67" spans="1:11" ht="18.75">
      <c r="A67" s="21" t="s">
        <v>103</v>
      </c>
      <c r="B67" s="37" t="str">
        <f>Auswertung!G57</f>
        <v xml:space="preserve"> </v>
      </c>
      <c r="C67" s="136" t="s">
        <v>115</v>
      </c>
      <c r="D67" s="137"/>
      <c r="E67" s="137"/>
      <c r="F67" s="40" t="str">
        <f>Auswertung!G60</f>
        <v xml:space="preserve"> </v>
      </c>
      <c r="G67" s="146" t="s">
        <v>116</v>
      </c>
      <c r="H67" s="147"/>
      <c r="I67" s="147"/>
      <c r="J67" s="42"/>
      <c r="K67" s="42"/>
    </row>
    <row r="68" spans="1:11" ht="6" customHeight="1">
      <c r="A68" s="135"/>
      <c r="B68" s="135"/>
      <c r="C68" s="135"/>
      <c r="D68" s="135"/>
      <c r="E68" s="135"/>
      <c r="F68" s="135"/>
      <c r="G68" s="135"/>
      <c r="H68" s="135"/>
      <c r="I68" s="135"/>
      <c r="J68" s="135"/>
      <c r="K68" s="135"/>
    </row>
    <row r="69" spans="1:11">
      <c r="A69" s="44"/>
      <c r="B69" s="41" t="s">
        <v>104</v>
      </c>
      <c r="C69" s="27"/>
      <c r="D69" s="27"/>
      <c r="E69" s="27"/>
      <c r="F69" s="27"/>
      <c r="G69" s="27"/>
      <c r="H69" s="27"/>
      <c r="I69" s="27"/>
      <c r="J69" s="44"/>
      <c r="K69" s="44"/>
    </row>
    <row r="70" spans="1:11" ht="14.45" customHeight="1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</row>
    <row r="71" spans="1:11" ht="15">
      <c r="A71" s="160" t="s">
        <v>105</v>
      </c>
      <c r="B71" s="160"/>
      <c r="C71" s="160"/>
      <c r="D71" s="160"/>
      <c r="E71" s="160"/>
      <c r="F71" s="160"/>
      <c r="G71" s="160"/>
      <c r="H71" s="160"/>
      <c r="I71" s="160"/>
      <c r="J71" s="160"/>
      <c r="K71" s="160"/>
    </row>
    <row r="72" spans="1:11" ht="6" customHeight="1">
      <c r="A72" s="149"/>
      <c r="B72" s="149"/>
      <c r="C72" s="149"/>
      <c r="D72" s="149"/>
      <c r="E72" s="149"/>
      <c r="F72" s="149"/>
      <c r="G72" s="149"/>
      <c r="H72" s="149"/>
      <c r="I72" s="149"/>
      <c r="J72" s="149"/>
      <c r="K72" s="149"/>
    </row>
    <row r="73" spans="1:11" ht="15">
      <c r="A73" s="130"/>
      <c r="B73" s="130"/>
      <c r="C73" s="130"/>
      <c r="D73" s="130"/>
      <c r="E73" s="130"/>
      <c r="F73" s="130"/>
      <c r="G73" s="130"/>
      <c r="H73" s="130"/>
      <c r="I73" s="130"/>
      <c r="J73" s="130"/>
      <c r="K73" s="130"/>
    </row>
    <row r="74" spans="1:11" ht="15">
      <c r="A74" s="130"/>
      <c r="B74" s="130"/>
      <c r="C74" s="130"/>
      <c r="D74" s="130"/>
      <c r="E74" s="130"/>
      <c r="F74" s="130"/>
      <c r="G74" s="130"/>
      <c r="H74" s="130"/>
      <c r="I74" s="130"/>
      <c r="J74" s="130"/>
      <c r="K74" s="130"/>
    </row>
    <row r="75" spans="1:11" ht="15">
      <c r="A75" s="130"/>
      <c r="B75" s="130"/>
      <c r="C75" s="130"/>
      <c r="D75" s="130"/>
      <c r="E75" s="130"/>
      <c r="F75" s="130"/>
      <c r="G75" s="130"/>
      <c r="H75" s="130"/>
      <c r="I75" s="130"/>
      <c r="J75" s="130"/>
      <c r="K75" s="130"/>
    </row>
    <row r="76" spans="1:11" ht="15">
      <c r="A76" s="130"/>
      <c r="B76" s="130"/>
      <c r="C76" s="130"/>
      <c r="D76" s="130"/>
      <c r="E76" s="130"/>
      <c r="F76" s="130"/>
      <c r="G76" s="130"/>
      <c r="H76" s="130"/>
      <c r="I76" s="130"/>
      <c r="J76" s="130"/>
      <c r="K76" s="130"/>
    </row>
    <row r="77" spans="1:11" ht="15">
      <c r="A77" s="130"/>
      <c r="B77" s="130"/>
      <c r="C77" s="130"/>
      <c r="D77" s="130"/>
      <c r="E77" s="130"/>
      <c r="F77" s="130"/>
      <c r="G77" s="130"/>
      <c r="H77" s="130"/>
      <c r="I77" s="130"/>
      <c r="J77" s="130"/>
      <c r="K77" s="130"/>
    </row>
    <row r="78" spans="1:11" ht="14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</row>
    <row r="79" spans="1:11" ht="14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</row>
    <row r="80" spans="1:11" ht="14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</row>
  </sheetData>
  <sheetProtection algorithmName="SHA-512" hashValue="RYrGsYimYmgJWYtpxa8kDyll9nqh4muhsmXYAk+Zt568VnO1dblCAj31CMNAzGa7bYrIRmVMWKVNOKPpteVZOg==" saltValue="vUONkDIxmJyVccWIBydfxg==" spinCount="100000" sheet="1" objects="1" scenarios="1"/>
  <dataConsolidate/>
  <mergeCells count="128">
    <mergeCell ref="A48:B48"/>
    <mergeCell ref="A1:K1"/>
    <mergeCell ref="A2:K2"/>
    <mergeCell ref="A3:K3"/>
    <mergeCell ref="A10:C10"/>
    <mergeCell ref="B12:C12"/>
    <mergeCell ref="D12:E12"/>
    <mergeCell ref="D10:K10"/>
    <mergeCell ref="A4:K7"/>
    <mergeCell ref="A8:K8"/>
    <mergeCell ref="A9:K9"/>
    <mergeCell ref="H12:K12"/>
    <mergeCell ref="A19:C19"/>
    <mergeCell ref="A14:B14"/>
    <mergeCell ref="C15:E15"/>
    <mergeCell ref="A13:K13"/>
    <mergeCell ref="A11:K11"/>
    <mergeCell ref="C21:E21"/>
    <mergeCell ref="D17:K17"/>
    <mergeCell ref="D18:K18"/>
    <mergeCell ref="D19:K19"/>
    <mergeCell ref="G14:H14"/>
    <mergeCell ref="G15:H15"/>
    <mergeCell ref="I14:K14"/>
    <mergeCell ref="F21:K21"/>
    <mergeCell ref="A20:K20"/>
    <mergeCell ref="A17:C17"/>
    <mergeCell ref="B45:K45"/>
    <mergeCell ref="G44:K44"/>
    <mergeCell ref="D47:E47"/>
    <mergeCell ref="D48:E48"/>
    <mergeCell ref="G47:H47"/>
    <mergeCell ref="G48:H48"/>
    <mergeCell ref="A46:K46"/>
    <mergeCell ref="I47:K47"/>
    <mergeCell ref="I48:K48"/>
    <mergeCell ref="A38:C38"/>
    <mergeCell ref="A25:F25"/>
    <mergeCell ref="A26:F26"/>
    <mergeCell ref="A27:F27"/>
    <mergeCell ref="A28:F28"/>
    <mergeCell ref="G28:K28"/>
    <mergeCell ref="A36:C36"/>
    <mergeCell ref="B31:K31"/>
    <mergeCell ref="D33:E33"/>
    <mergeCell ref="D34:E34"/>
    <mergeCell ref="A32:K32"/>
    <mergeCell ref="I23:K23"/>
    <mergeCell ref="G25:H25"/>
    <mergeCell ref="I26:K26"/>
    <mergeCell ref="A23:C23"/>
    <mergeCell ref="A37:K37"/>
    <mergeCell ref="D38:F38"/>
    <mergeCell ref="G38:K38"/>
    <mergeCell ref="A35:K35"/>
    <mergeCell ref="G33:H33"/>
    <mergeCell ref="H36:K36"/>
    <mergeCell ref="G34:H34"/>
    <mergeCell ref="I33:K33"/>
    <mergeCell ref="I34:K34"/>
    <mergeCell ref="D36:F36"/>
    <mergeCell ref="G30:K30"/>
    <mergeCell ref="D23:E23"/>
    <mergeCell ref="A24:K24"/>
    <mergeCell ref="G62:I62"/>
    <mergeCell ref="G63:I63"/>
    <mergeCell ref="A73:K73"/>
    <mergeCell ref="A74:K74"/>
    <mergeCell ref="A71:K71"/>
    <mergeCell ref="A39:K39"/>
    <mergeCell ref="I15:K15"/>
    <mergeCell ref="I27:K27"/>
    <mergeCell ref="B29:K29"/>
    <mergeCell ref="G26:H26"/>
    <mergeCell ref="G27:H27"/>
    <mergeCell ref="A16:K16"/>
    <mergeCell ref="B40:C40"/>
    <mergeCell ref="B42:C42"/>
    <mergeCell ref="D40:F40"/>
    <mergeCell ref="D41:F41"/>
    <mergeCell ref="D42:F42"/>
    <mergeCell ref="G41:K41"/>
    <mergeCell ref="G40:K40"/>
    <mergeCell ref="G42:K42"/>
    <mergeCell ref="A41:C41"/>
    <mergeCell ref="A22:K22"/>
    <mergeCell ref="I25:K25"/>
    <mergeCell ref="G23:H23"/>
    <mergeCell ref="A49:K49"/>
    <mergeCell ref="A51:K51"/>
    <mergeCell ref="B54:C54"/>
    <mergeCell ref="B56:C56"/>
    <mergeCell ref="A55:C55"/>
    <mergeCell ref="D54:F54"/>
    <mergeCell ref="D56:F56"/>
    <mergeCell ref="G54:K54"/>
    <mergeCell ref="D50:F50"/>
    <mergeCell ref="A53:K53"/>
    <mergeCell ref="H50:K50"/>
    <mergeCell ref="D52:F52"/>
    <mergeCell ref="G52:K52"/>
    <mergeCell ref="D55:F55"/>
    <mergeCell ref="G55:K55"/>
    <mergeCell ref="A50:C50"/>
    <mergeCell ref="A76:K76"/>
    <mergeCell ref="A77:K77"/>
    <mergeCell ref="G56:K56"/>
    <mergeCell ref="A59:K59"/>
    <mergeCell ref="C64:E64"/>
    <mergeCell ref="A58:K58"/>
    <mergeCell ref="C65:E65"/>
    <mergeCell ref="G57:K57"/>
    <mergeCell ref="C62:E62"/>
    <mergeCell ref="C63:E63"/>
    <mergeCell ref="A60:K60"/>
    <mergeCell ref="C66:E66"/>
    <mergeCell ref="C67:E67"/>
    <mergeCell ref="A57:C57"/>
    <mergeCell ref="D57:F57"/>
    <mergeCell ref="A75:K75"/>
    <mergeCell ref="G65:I65"/>
    <mergeCell ref="G67:I67"/>
    <mergeCell ref="G64:I64"/>
    <mergeCell ref="G66:I66"/>
    <mergeCell ref="A72:K72"/>
    <mergeCell ref="A70:K70"/>
    <mergeCell ref="A68:K68"/>
    <mergeCell ref="A61:K61"/>
  </mergeCells>
  <conditionalFormatting sqref="B65">
    <cfRule type="cellIs" dxfId="5" priority="11" stopIfTrue="1" operator="greaterThan">
      <formula>2</formula>
    </cfRule>
  </conditionalFormatting>
  <conditionalFormatting sqref="F65">
    <cfRule type="cellIs" dxfId="4" priority="10" stopIfTrue="1" operator="greaterThan">
      <formula>1.5</formula>
    </cfRule>
  </conditionalFormatting>
  <conditionalFormatting sqref="B67">
    <cfRule type="cellIs" dxfId="3" priority="3" stopIfTrue="1" operator="equal">
      <formula>" "</formula>
    </cfRule>
    <cfRule type="cellIs" dxfId="2" priority="4" stopIfTrue="1" operator="greaterThan">
      <formula>4</formula>
    </cfRule>
  </conditionalFormatting>
  <conditionalFormatting sqref="F67">
    <cfRule type="cellIs" dxfId="1" priority="1" stopIfTrue="1" operator="equal">
      <formula>" "</formula>
    </cfRule>
    <cfRule type="cellIs" dxfId="0" priority="2" stopIfTrue="1" operator="greaterThan">
      <formula>4</formula>
    </cfRule>
  </conditionalFormatting>
  <dataValidations count="25">
    <dataValidation allowBlank="1" showInputMessage="1" showErrorMessage="1" promptTitle="Vermessungsstelle" prompt="Eingabe der Dienststelle" sqref="A4:K7"/>
    <dataValidation allowBlank="1" showInputMessage="1" showErrorMessage="1" promptTitle="GNSS-Ausrüstung" prompt="Eingabe der GNSS-Ausrüstung" sqref="D10:K10"/>
    <dataValidation allowBlank="1" showInputMessage="1" showErrorMessage="1" promptTitle="Empfänger" prompt="Eingabe des GNSS-Empfängers (Typ)_x000a_" sqref="B12:C12"/>
    <dataValidation allowBlank="1" showInputMessage="1" showErrorMessage="1" promptTitle="SNR" prompt="Eingabe der Seriennummer des GNSS-Empfängers_x000a_" sqref="F12"/>
    <dataValidation allowBlank="1" showInputMessage="1" showErrorMessage="1" promptTitle=" Firmware " prompt="Eingabe der Firmwareversion des GNSS-Empfängers" sqref="H12:K12"/>
    <dataValidation allowBlank="1" showInputMessage="1" showErrorMessage="1" promptTitle="Grund für Überprüfung" prompt="sonstiger Grund für Überprüfung" sqref="G15:H15"/>
    <dataValidation allowBlank="1" showInputMessage="1" showErrorMessage="1" promptTitle="Grund für Überprüfung" prompt="Auswahl des Grunds für die Überprüfung" sqref="A14:B14"/>
    <dataValidation allowBlank="1" showInputMessage="1" showErrorMessage="1" promptTitle="Feldmessprogramm" prompt="Eingabe des Programms und der Version" sqref="D17:K17"/>
    <dataValidation allowBlank="1" showInputMessage="1" showErrorMessage="1" promptTitle="sonstige Angaben zum Programm" prompt="z. B. Eingabe der Treiberversion" sqref="D18:K18"/>
    <dataValidation allowBlank="1" showInputMessage="1" showErrorMessage="1" promptTitle="Antennenhöhe/Lotstab" prompt="Eingabe der Antennenstablänge" sqref="C21:E21"/>
    <dataValidation allowBlank="1" showInputMessage="1" showErrorMessage="1" promptTitle="Dosenlibelle am Lotstab" prompt="Die Dosenlibelle ist vorab zu überprüfen und ggf. zu justieren." sqref="A23:C23"/>
    <dataValidation allowBlank="1" showInputMessage="1" showErrorMessage="1" promptTitle="Positionierungsdienst" prompt="Eingabe des kommerziellen Positionierungsdienstes" sqref="B29:K29"/>
    <dataValidation allowBlank="1" showInputMessage="1" showErrorMessage="1" promptTitle="GNSS-Auswertesoftware" prompt="Eingabe der kommerziellen Auswertesoftware" sqref="B45:K45"/>
    <dataValidation allowBlank="1" showInputMessage="1" showErrorMessage="1" promptTitle="Anzahl der Satelliten" prompt="Eingabe der Anzahl der verwendeten Satelliten (von/bis)" sqref="D50:F50"/>
    <dataValidation allowBlank="1" showInputMessage="1" showErrorMessage="1" promptTitle="PDOP" prompt="Eingabe des PDOP-Werts während der Messung (von/bis)_x000a_" sqref="H50:K50"/>
    <dataValidation allowBlank="1" showInputMessage="1" showErrorMessage="1" promptTitle="Verwendete GNSS" prompt="Auswahl der verwendeten Satellitensysteme" sqref="A50:C50"/>
    <dataValidation allowBlank="1" showInputMessage="1" showErrorMessage="1" promptTitle="Datum der Beobachtung" prompt="Eingabe des Datums der Testfeldmessung" sqref="D52:F52"/>
    <dataValidation allowBlank="1" showInputMessage="1" showErrorMessage="1" promptTitle="Uhrzeit der Beobachtung" prompt="Eingabe der Uhrzeit der Testfeldmessung (von/bis)" sqref="G52:K52"/>
    <dataValidation allowBlank="1" showInputMessage="1" showErrorMessage="1" promptTitle="Auswerter/in" prompt="Name des Auswertenden" sqref="B56:C56"/>
    <dataValidation allowBlank="1" showInputMessage="1" showErrorMessage="1" promptTitle="Datum" prompt="Eingabe des Messdatums" sqref="D54:F54"/>
    <dataValidation allowBlank="1" showInputMessage="1" showErrorMessage="1" promptTitle="Unterschrift" prompt="Unterschrift des Ausführenden" sqref="G54:K54"/>
    <dataValidation allowBlank="1" showInputMessage="1" showErrorMessage="1" promptTitle="Beobachter/in" prompt="Name des Ausführenden" sqref="B54:C54"/>
    <dataValidation allowBlank="1" showInputMessage="1" showErrorMessage="1" promptTitle="Datum" prompt="Eingabe des Auswertedatums" sqref="D56:F56"/>
    <dataValidation allowBlank="1" showInputMessage="1" showErrorMessage="1" promptTitle="Unterschrift" prompt="Unterschrift des Auswertenden" sqref="G56:K56"/>
    <dataValidation allowBlank="1" showInputMessage="1" showErrorMessage="1" promptTitle="Bemerkungen" prompt="Eingabe der Wetterverhältnisse, sonstige Besonderheiten etc." sqref="A73:K73"/>
  </dataValidations>
  <pageMargins left="0.78740157480314965" right="1.278" top="0.59055118110236227" bottom="0.98425196850393704" header="0.31496062992125984" footer="0.51181102362204722"/>
  <pageSetup paperSize="9" scale="67" orientation="portrait" r:id="rId1"/>
  <headerFooter alignWithMargins="0">
    <oddFooter>&amp;L&amp;G&amp;C
Seite 1&amp;RStand: 01/07/2025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5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13</xdr:row>
                    <xdr:rowOff>85725</xdr:rowOff>
                  </from>
                  <to>
                    <xdr:col>5</xdr:col>
                    <xdr:colOff>609600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Kontrollkästchen 20">
              <controlPr defaultSize="0" autoFill="0" autoLine="0" autoPict="0">
                <anchor moveWithCells="1" sizeWithCells="1">
                  <from>
                    <xdr:col>5</xdr:col>
                    <xdr:colOff>390525</xdr:colOff>
                    <xdr:row>14</xdr:row>
                    <xdr:rowOff>47625</xdr:rowOff>
                  </from>
                  <to>
                    <xdr:col>5</xdr:col>
                    <xdr:colOff>609600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7" name="Kontrollkästchen 20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13</xdr:row>
                    <xdr:rowOff>85725</xdr:rowOff>
                  </from>
                  <to>
                    <xdr:col>8</xdr:col>
                    <xdr:colOff>219075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8" name="Kontrollkästchen 20">
              <controlPr defaultSize="0" autoFill="0" autoLine="0" autoPict="0">
                <anchor moveWithCells="1" sizeWithCells="1">
                  <from>
                    <xdr:col>7</xdr:col>
                    <xdr:colOff>809625</xdr:colOff>
                    <xdr:row>14</xdr:row>
                    <xdr:rowOff>47625</xdr:rowOff>
                  </from>
                  <to>
                    <xdr:col>8</xdr:col>
                    <xdr:colOff>219075</xdr:colOff>
                    <xdr:row>14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9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24</xdr:row>
                    <xdr:rowOff>66675</xdr:rowOff>
                  </from>
                  <to>
                    <xdr:col>6</xdr:col>
                    <xdr:colOff>180975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0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25</xdr:row>
                    <xdr:rowOff>47625</xdr:rowOff>
                  </from>
                  <to>
                    <xdr:col>6</xdr:col>
                    <xdr:colOff>180975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1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22</xdr:row>
                    <xdr:rowOff>38100</xdr:rowOff>
                  </from>
                  <to>
                    <xdr:col>3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2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22</xdr:row>
                    <xdr:rowOff>38100</xdr:rowOff>
                  </from>
                  <to>
                    <xdr:col>6</xdr:col>
                    <xdr:colOff>180975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3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27</xdr:row>
                    <xdr:rowOff>47625</xdr:rowOff>
                  </from>
                  <to>
                    <xdr:col>6</xdr:col>
                    <xdr:colOff>180975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4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43</xdr:row>
                    <xdr:rowOff>28575</xdr:rowOff>
                  </from>
                  <to>
                    <xdr:col>6</xdr:col>
                    <xdr:colOff>180975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5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26</xdr:row>
                    <xdr:rowOff>66675</xdr:rowOff>
                  </from>
                  <to>
                    <xdr:col>6</xdr:col>
                    <xdr:colOff>180975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6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46</xdr:row>
                    <xdr:rowOff>9525</xdr:rowOff>
                  </from>
                  <to>
                    <xdr:col>6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7" name="Kontrollkästchen 20">
              <controlPr defaultSize="0" autoFill="0" autoLine="0" autoPict="0">
                <anchor moveWithCells="1" sizeWithCells="1">
                  <from>
                    <xdr:col>5</xdr:col>
                    <xdr:colOff>1038225</xdr:colOff>
                    <xdr:row>47</xdr:row>
                    <xdr:rowOff>47625</xdr:rowOff>
                  </from>
                  <to>
                    <xdr:col>6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8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46</xdr:row>
                    <xdr:rowOff>9525</xdr:rowOff>
                  </from>
                  <to>
                    <xdr:col>3</xdr:col>
                    <xdr:colOff>180975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9" name="Kontrollkästchen 20">
              <controlPr defaultSize="0" autoFill="0" autoLine="0" autoPict="0">
                <anchor moveWithCells="1" sizeWithCells="1">
                  <from>
                    <xdr:col>2</xdr:col>
                    <xdr:colOff>885825</xdr:colOff>
                    <xdr:row>47</xdr:row>
                    <xdr:rowOff>47625</xdr:rowOff>
                  </from>
                  <to>
                    <xdr:col>3</xdr:col>
                    <xdr:colOff>180975</xdr:colOff>
                    <xdr:row>47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view="pageLayout" zoomScaleNormal="100" workbookViewId="0">
      <selection activeCell="B15" sqref="B15"/>
    </sheetView>
  </sheetViews>
  <sheetFormatPr baseColWidth="10" defaultRowHeight="12.75"/>
  <cols>
    <col min="1" max="1" width="8.5703125" customWidth="1"/>
    <col min="2" max="3" width="16.42578125" customWidth="1"/>
    <col min="4" max="4" width="12.140625" customWidth="1"/>
    <col min="5" max="5" width="7.5703125" style="1" customWidth="1"/>
    <col min="6" max="6" width="7.5703125" customWidth="1"/>
    <col min="7" max="7" width="6.42578125" customWidth="1"/>
    <col min="8" max="8" width="6.42578125" hidden="1" customWidth="1"/>
    <col min="9" max="9" width="12.140625" customWidth="1"/>
    <col min="10" max="10" width="22.5703125" customWidth="1"/>
    <col min="11" max="11" width="5.5703125" customWidth="1"/>
    <col min="12" max="12" width="7.5703125" customWidth="1"/>
    <col min="13" max="13" width="7" customWidth="1"/>
    <col min="14" max="14" width="5.5703125" customWidth="1"/>
  </cols>
  <sheetData>
    <row r="1" spans="1:15" ht="27" customHeight="1">
      <c r="A1" s="192" t="s">
        <v>111</v>
      </c>
      <c r="B1" s="192"/>
      <c r="C1" s="192"/>
      <c r="D1" s="192"/>
      <c r="E1" s="192"/>
      <c r="F1" s="192"/>
      <c r="G1" s="192"/>
      <c r="H1" s="192"/>
      <c r="I1" s="192"/>
    </row>
    <row r="2" spans="1:15" ht="20.45" customHeight="1">
      <c r="A2" s="193" t="s">
        <v>117</v>
      </c>
      <c r="B2" s="193"/>
      <c r="C2" s="193"/>
      <c r="D2" s="193"/>
      <c r="E2" s="193"/>
      <c r="F2" s="193"/>
      <c r="G2" s="193"/>
      <c r="H2" s="193"/>
      <c r="I2" s="193"/>
    </row>
    <row r="3" spans="1:15" ht="7.7" customHeight="1">
      <c r="A3" s="194"/>
      <c r="B3" s="194"/>
      <c r="C3" s="194"/>
      <c r="D3" s="194"/>
      <c r="E3" s="194"/>
      <c r="F3" s="194"/>
      <c r="G3" s="194"/>
      <c r="H3" s="194"/>
      <c r="I3" s="194"/>
    </row>
    <row r="4" spans="1:15">
      <c r="A4" s="91" t="s">
        <v>64</v>
      </c>
      <c r="B4" s="195">
        <f>'Zusammenstellung '!D52</f>
        <v>0</v>
      </c>
      <c r="C4" s="196"/>
      <c r="D4" s="91" t="s">
        <v>65</v>
      </c>
      <c r="E4" s="92"/>
      <c r="F4" s="196">
        <f>'Zusammenstellung '!B12</f>
        <v>0</v>
      </c>
      <c r="G4" s="196"/>
      <c r="H4" s="196"/>
      <c r="I4" s="196"/>
    </row>
    <row r="5" spans="1:15">
      <c r="A5" s="91"/>
      <c r="B5" s="91"/>
      <c r="C5" s="91"/>
      <c r="D5" s="91" t="s">
        <v>66</v>
      </c>
      <c r="E5" s="92"/>
      <c r="F5" s="196">
        <f>'Zusammenstellung '!F12</f>
        <v>0</v>
      </c>
      <c r="G5" s="196"/>
      <c r="H5" s="196"/>
      <c r="I5" s="196"/>
    </row>
    <row r="6" spans="1:15" ht="6.75" customHeight="1">
      <c r="A6" s="92"/>
      <c r="B6" s="92"/>
      <c r="C6" s="92"/>
      <c r="D6" s="92"/>
      <c r="E6" s="92"/>
      <c r="F6" s="92"/>
      <c r="G6" s="92"/>
      <c r="H6" s="92"/>
      <c r="I6" s="92"/>
      <c r="J6" s="14"/>
      <c r="K6" s="14"/>
      <c r="L6" s="14"/>
      <c r="M6" s="14"/>
      <c r="N6" s="3"/>
    </row>
    <row r="7" spans="1:15" ht="6" customHeight="1">
      <c r="A7" s="93"/>
      <c r="B7" s="94"/>
      <c r="C7" s="94"/>
      <c r="D7" s="94"/>
      <c r="E7" s="95"/>
      <c r="F7" s="96"/>
      <c r="G7" s="97"/>
      <c r="H7" s="97"/>
      <c r="I7" s="189" t="s">
        <v>45</v>
      </c>
      <c r="J7" s="7"/>
      <c r="K7" s="7"/>
      <c r="L7" s="7"/>
      <c r="M7" s="7"/>
      <c r="N7" s="7"/>
    </row>
    <row r="8" spans="1:15" ht="21.75" customHeight="1">
      <c r="A8" s="98" t="s">
        <v>5</v>
      </c>
      <c r="B8" s="99" t="s">
        <v>61</v>
      </c>
      <c r="C8" s="99" t="s">
        <v>62</v>
      </c>
      <c r="D8" s="99" t="s">
        <v>118</v>
      </c>
      <c r="E8" s="100" t="s">
        <v>1</v>
      </c>
      <c r="F8" s="101" t="s">
        <v>0</v>
      </c>
      <c r="G8" s="102" t="s">
        <v>2</v>
      </c>
      <c r="H8" s="102"/>
      <c r="I8" s="190"/>
      <c r="J8" s="13"/>
      <c r="K8" s="13"/>
      <c r="L8" s="13"/>
      <c r="M8" s="13"/>
      <c r="N8" s="2"/>
      <c r="O8" s="8"/>
    </row>
    <row r="9" spans="1:15" ht="18" customHeight="1">
      <c r="A9" s="98"/>
      <c r="B9" s="99" t="s">
        <v>4</v>
      </c>
      <c r="C9" s="99" t="s">
        <v>4</v>
      </c>
      <c r="D9" s="99" t="s">
        <v>4</v>
      </c>
      <c r="E9" s="100" t="s">
        <v>3</v>
      </c>
      <c r="F9" s="103" t="s">
        <v>3</v>
      </c>
      <c r="G9" s="102" t="s">
        <v>3</v>
      </c>
      <c r="H9" s="102"/>
      <c r="I9" s="103" t="s">
        <v>3</v>
      </c>
      <c r="J9" s="13"/>
      <c r="K9" s="13"/>
      <c r="L9" s="13"/>
      <c r="M9" s="13"/>
      <c r="N9" s="2"/>
    </row>
    <row r="10" spans="1:15" ht="6.75" customHeight="1">
      <c r="A10" s="104"/>
      <c r="B10" s="94"/>
      <c r="C10" s="94"/>
      <c r="D10" s="94"/>
      <c r="E10" s="95"/>
      <c r="F10" s="96"/>
      <c r="G10" s="97"/>
      <c r="H10" s="97"/>
      <c r="I10" s="96"/>
      <c r="J10" s="7"/>
      <c r="K10" s="7"/>
      <c r="L10" s="7"/>
      <c r="M10" s="7"/>
      <c r="N10" s="7"/>
    </row>
    <row r="11" spans="1:15" ht="14.1" customHeight="1">
      <c r="A11" s="105" t="s">
        <v>47</v>
      </c>
      <c r="B11" s="106">
        <v>32498457.32987</v>
      </c>
      <c r="C11" s="106">
        <v>5420351.5870300001</v>
      </c>
      <c r="D11" s="107">
        <v>363.23719</v>
      </c>
      <c r="E11" s="71"/>
      <c r="F11" s="72"/>
      <c r="G11" s="73"/>
      <c r="H11" s="73"/>
      <c r="I11" s="72"/>
      <c r="J11" s="5"/>
      <c r="K11" s="10"/>
      <c r="L11" s="10"/>
      <c r="M11" s="10"/>
    </row>
    <row r="12" spans="1:15" ht="14.1" customHeight="1">
      <c r="A12" s="108" t="s">
        <v>6</v>
      </c>
      <c r="B12" s="126"/>
      <c r="C12" s="126"/>
      <c r="D12" s="126"/>
      <c r="E12" s="109" t="str">
        <f>IF(B12=0," ",(B$11-B12)*100)</f>
        <v xml:space="preserve"> </v>
      </c>
      <c r="F12" s="110" t="str">
        <f>IF(C12=0," ",(C$11-C12)*100)</f>
        <v xml:space="preserve"> </v>
      </c>
      <c r="G12" s="111" t="str">
        <f>IF(D12=0," ",(D$11-D12)*100)</f>
        <v xml:space="preserve"> </v>
      </c>
      <c r="H12" s="111" t="str">
        <f t="shared" ref="H12:H37" si="0">IF(G12=" "," ",SQRT(G12^2))</f>
        <v xml:space="preserve"> </v>
      </c>
      <c r="I12" s="112" t="str">
        <f>IF(E12=" "," ",SQRT(SUMSQ(E12,F12)))</f>
        <v xml:space="preserve"> </v>
      </c>
      <c r="J12" s="5"/>
      <c r="K12" s="6"/>
      <c r="L12" s="4"/>
      <c r="M12" s="4"/>
      <c r="N12" s="4"/>
    </row>
    <row r="13" spans="1:15" ht="14.1" customHeight="1">
      <c r="A13" s="108" t="s">
        <v>9</v>
      </c>
      <c r="B13" s="126"/>
      <c r="C13" s="126"/>
      <c r="D13" s="126"/>
      <c r="E13" s="109" t="str">
        <f t="shared" ref="E13:E23" si="1">IF(B13=0," ",(B$11-B13)*100)</f>
        <v xml:space="preserve"> </v>
      </c>
      <c r="F13" s="110" t="str">
        <f t="shared" ref="F13:F23" si="2">IF(C13=0," ",(C$11-C13)*100)</f>
        <v xml:space="preserve"> </v>
      </c>
      <c r="G13" s="111" t="str">
        <f t="shared" ref="G13:G23" si="3">IF(D13=0," ",(D$11-D13)*100)</f>
        <v xml:space="preserve"> </v>
      </c>
      <c r="H13" s="111" t="str">
        <f t="shared" si="0"/>
        <v xml:space="preserve"> </v>
      </c>
      <c r="I13" s="112" t="str">
        <f t="shared" ref="I13:I51" si="4">IF(E13=" "," ",SQRT(SUMSQ(E13,F13)))</f>
        <v xml:space="preserve"> </v>
      </c>
      <c r="J13" s="5"/>
      <c r="K13" s="6"/>
      <c r="L13" s="4"/>
      <c r="M13" s="4"/>
      <c r="N13" s="4"/>
    </row>
    <row r="14" spans="1:15" ht="14.1" customHeight="1">
      <c r="A14" s="108" t="s">
        <v>12</v>
      </c>
      <c r="B14" s="126"/>
      <c r="C14" s="126"/>
      <c r="D14" s="126"/>
      <c r="E14" s="109" t="str">
        <f t="shared" si="1"/>
        <v xml:space="preserve"> </v>
      </c>
      <c r="F14" s="110" t="str">
        <f t="shared" si="2"/>
        <v xml:space="preserve"> </v>
      </c>
      <c r="G14" s="111" t="str">
        <f t="shared" si="3"/>
        <v xml:space="preserve"> </v>
      </c>
      <c r="H14" s="111" t="str">
        <f t="shared" si="0"/>
        <v xml:space="preserve"> </v>
      </c>
      <c r="I14" s="112" t="str">
        <f t="shared" si="4"/>
        <v xml:space="preserve"> </v>
      </c>
      <c r="J14" s="5"/>
      <c r="K14" s="6"/>
      <c r="L14" s="4"/>
      <c r="M14" s="4"/>
      <c r="N14" s="4"/>
    </row>
    <row r="15" spans="1:15" ht="14.1" customHeight="1">
      <c r="A15" s="108" t="s">
        <v>8</v>
      </c>
      <c r="B15" s="126"/>
      <c r="C15" s="126"/>
      <c r="D15" s="126"/>
      <c r="E15" s="109" t="str">
        <f t="shared" si="1"/>
        <v xml:space="preserve"> </v>
      </c>
      <c r="F15" s="110" t="str">
        <f t="shared" si="2"/>
        <v xml:space="preserve"> </v>
      </c>
      <c r="G15" s="111" t="str">
        <f t="shared" si="3"/>
        <v xml:space="preserve"> </v>
      </c>
      <c r="H15" s="111" t="str">
        <f t="shared" si="0"/>
        <v xml:space="preserve"> </v>
      </c>
      <c r="I15" s="112" t="str">
        <f t="shared" si="4"/>
        <v xml:space="preserve"> </v>
      </c>
      <c r="J15" s="5"/>
      <c r="K15" s="6"/>
      <c r="L15" s="4"/>
      <c r="M15" s="4"/>
      <c r="N15" s="4"/>
    </row>
    <row r="16" spans="1:15" ht="14.1" customHeight="1">
      <c r="A16" s="108" t="s">
        <v>10</v>
      </c>
      <c r="B16" s="126"/>
      <c r="C16" s="126"/>
      <c r="D16" s="126"/>
      <c r="E16" s="109" t="str">
        <f t="shared" si="1"/>
        <v xml:space="preserve"> </v>
      </c>
      <c r="F16" s="110" t="str">
        <f t="shared" si="2"/>
        <v xml:space="preserve"> </v>
      </c>
      <c r="G16" s="111" t="str">
        <f t="shared" si="3"/>
        <v xml:space="preserve"> </v>
      </c>
      <c r="H16" s="111" t="str">
        <f t="shared" si="0"/>
        <v xml:space="preserve"> </v>
      </c>
      <c r="I16" s="112" t="str">
        <f t="shared" si="4"/>
        <v xml:space="preserve"> </v>
      </c>
      <c r="J16" s="5"/>
      <c r="K16" s="6"/>
      <c r="L16" s="4"/>
      <c r="M16" s="4"/>
      <c r="N16" s="4"/>
    </row>
    <row r="17" spans="1:14" ht="14.1" customHeight="1">
      <c r="A17" s="108" t="s">
        <v>13</v>
      </c>
      <c r="B17" s="126"/>
      <c r="C17" s="126"/>
      <c r="D17" s="126"/>
      <c r="E17" s="109" t="str">
        <f t="shared" si="1"/>
        <v xml:space="preserve"> </v>
      </c>
      <c r="F17" s="110" t="str">
        <f t="shared" si="2"/>
        <v xml:space="preserve"> </v>
      </c>
      <c r="G17" s="111" t="str">
        <f t="shared" si="3"/>
        <v xml:space="preserve"> </v>
      </c>
      <c r="H17" s="111" t="str">
        <f t="shared" si="0"/>
        <v xml:space="preserve"> </v>
      </c>
      <c r="I17" s="112" t="str">
        <f t="shared" si="4"/>
        <v xml:space="preserve"> </v>
      </c>
      <c r="J17" s="5"/>
      <c r="K17" s="6"/>
      <c r="L17" s="4"/>
      <c r="M17" s="4"/>
      <c r="N17" s="4"/>
    </row>
    <row r="18" spans="1:14" ht="14.1" customHeight="1">
      <c r="A18" s="108" t="s">
        <v>7</v>
      </c>
      <c r="B18" s="126"/>
      <c r="C18" s="126"/>
      <c r="D18" s="126"/>
      <c r="E18" s="109" t="str">
        <f t="shared" si="1"/>
        <v xml:space="preserve"> </v>
      </c>
      <c r="F18" s="110" t="str">
        <f t="shared" si="2"/>
        <v xml:space="preserve"> </v>
      </c>
      <c r="G18" s="111" t="str">
        <f t="shared" si="3"/>
        <v xml:space="preserve"> </v>
      </c>
      <c r="H18" s="111" t="str">
        <f t="shared" si="0"/>
        <v xml:space="preserve"> </v>
      </c>
      <c r="I18" s="112" t="str">
        <f t="shared" si="4"/>
        <v xml:space="preserve"> </v>
      </c>
      <c r="J18" s="5"/>
      <c r="K18" s="6"/>
      <c r="L18" s="4"/>
      <c r="M18" s="4"/>
      <c r="N18" s="4"/>
    </row>
    <row r="19" spans="1:14" ht="14.1" customHeight="1">
      <c r="A19" s="108" t="s">
        <v>11</v>
      </c>
      <c r="B19" s="126"/>
      <c r="C19" s="126"/>
      <c r="D19" s="126"/>
      <c r="E19" s="109" t="str">
        <f t="shared" si="1"/>
        <v xml:space="preserve"> </v>
      </c>
      <c r="F19" s="110" t="str">
        <f t="shared" si="2"/>
        <v xml:space="preserve"> </v>
      </c>
      <c r="G19" s="111" t="str">
        <f t="shared" si="3"/>
        <v xml:space="preserve"> </v>
      </c>
      <c r="H19" s="111" t="str">
        <f t="shared" si="0"/>
        <v xml:space="preserve"> </v>
      </c>
      <c r="I19" s="112" t="str">
        <f t="shared" si="4"/>
        <v xml:space="preserve"> </v>
      </c>
      <c r="J19" s="5"/>
      <c r="K19" s="6"/>
      <c r="L19" s="4"/>
      <c r="M19" s="4"/>
      <c r="N19" s="4"/>
    </row>
    <row r="20" spans="1:14" ht="14.1" customHeight="1">
      <c r="A20" s="108" t="s">
        <v>14</v>
      </c>
      <c r="B20" s="126"/>
      <c r="C20" s="126"/>
      <c r="D20" s="126"/>
      <c r="E20" s="109" t="str">
        <f t="shared" si="1"/>
        <v xml:space="preserve"> </v>
      </c>
      <c r="F20" s="110" t="str">
        <f t="shared" si="2"/>
        <v xml:space="preserve"> </v>
      </c>
      <c r="G20" s="111" t="str">
        <f t="shared" si="3"/>
        <v xml:space="preserve"> </v>
      </c>
      <c r="H20" s="111" t="str">
        <f t="shared" si="0"/>
        <v xml:space="preserve"> </v>
      </c>
      <c r="I20" s="112" t="str">
        <f t="shared" si="4"/>
        <v xml:space="preserve"> </v>
      </c>
      <c r="J20" s="5"/>
      <c r="K20" s="6"/>
      <c r="L20" s="4"/>
      <c r="M20" s="4"/>
      <c r="N20" s="4"/>
    </row>
    <row r="21" spans="1:14" ht="14.1" customHeight="1">
      <c r="A21" s="108" t="s">
        <v>52</v>
      </c>
      <c r="B21" s="126"/>
      <c r="C21" s="126"/>
      <c r="D21" s="126"/>
      <c r="E21" s="109" t="str">
        <f t="shared" si="1"/>
        <v xml:space="preserve"> </v>
      </c>
      <c r="F21" s="110" t="str">
        <f t="shared" si="2"/>
        <v xml:space="preserve"> </v>
      </c>
      <c r="G21" s="111" t="str">
        <f t="shared" si="3"/>
        <v xml:space="preserve"> </v>
      </c>
      <c r="H21" s="111" t="str">
        <f t="shared" si="0"/>
        <v xml:space="preserve"> </v>
      </c>
      <c r="I21" s="112" t="str">
        <f t="shared" si="4"/>
        <v xml:space="preserve"> </v>
      </c>
      <c r="J21" s="5"/>
      <c r="K21" s="6"/>
      <c r="L21" s="4"/>
      <c r="M21" s="4"/>
      <c r="N21" s="4"/>
    </row>
    <row r="22" spans="1:14" ht="14.1" customHeight="1">
      <c r="A22" s="108" t="s">
        <v>53</v>
      </c>
      <c r="B22" s="126"/>
      <c r="C22" s="126"/>
      <c r="D22" s="126"/>
      <c r="E22" s="109" t="str">
        <f t="shared" si="1"/>
        <v xml:space="preserve"> </v>
      </c>
      <c r="F22" s="110" t="str">
        <f t="shared" si="2"/>
        <v xml:space="preserve"> </v>
      </c>
      <c r="G22" s="111" t="str">
        <f t="shared" si="3"/>
        <v xml:space="preserve"> </v>
      </c>
      <c r="H22" s="111" t="str">
        <f t="shared" si="0"/>
        <v xml:space="preserve"> </v>
      </c>
      <c r="I22" s="112" t="str">
        <f t="shared" si="4"/>
        <v xml:space="preserve"> </v>
      </c>
      <c r="J22" s="5"/>
      <c r="K22" s="6"/>
      <c r="L22" s="4"/>
      <c r="M22" s="4"/>
      <c r="N22" s="4"/>
    </row>
    <row r="23" spans="1:14" ht="14.1" customHeight="1">
      <c r="A23" s="108" t="s">
        <v>54</v>
      </c>
      <c r="B23" s="126"/>
      <c r="C23" s="126"/>
      <c r="D23" s="126"/>
      <c r="E23" s="109" t="str">
        <f t="shared" si="1"/>
        <v xml:space="preserve"> </v>
      </c>
      <c r="F23" s="110" t="str">
        <f t="shared" si="2"/>
        <v xml:space="preserve"> </v>
      </c>
      <c r="G23" s="111" t="str">
        <f t="shared" si="3"/>
        <v xml:space="preserve"> </v>
      </c>
      <c r="H23" s="111" t="str">
        <f t="shared" si="0"/>
        <v xml:space="preserve"> </v>
      </c>
      <c r="I23" s="112" t="str">
        <f t="shared" si="4"/>
        <v xml:space="preserve"> </v>
      </c>
      <c r="J23" s="5"/>
      <c r="K23" s="6"/>
      <c r="L23" s="4"/>
      <c r="M23" s="4"/>
      <c r="N23" s="4"/>
    </row>
    <row r="24" spans="1:14" ht="6" customHeight="1">
      <c r="A24" s="113"/>
      <c r="B24" s="70"/>
      <c r="C24" s="70"/>
      <c r="D24" s="70"/>
      <c r="E24" s="71"/>
      <c r="F24" s="72"/>
      <c r="G24" s="73"/>
      <c r="H24" s="73"/>
      <c r="I24" s="114"/>
      <c r="J24" s="5"/>
      <c r="K24" s="6"/>
      <c r="L24" s="4"/>
      <c r="M24" s="4"/>
      <c r="N24" s="4"/>
    </row>
    <row r="25" spans="1:14" ht="14.1" customHeight="1">
      <c r="A25" s="105" t="s">
        <v>48</v>
      </c>
      <c r="B25" s="106">
        <v>32498446.23821</v>
      </c>
      <c r="C25" s="106">
        <v>5420404.5948099997</v>
      </c>
      <c r="D25" s="107">
        <v>362.71548000000001</v>
      </c>
      <c r="E25" s="71"/>
      <c r="F25" s="72"/>
      <c r="G25" s="73"/>
      <c r="H25" s="73"/>
      <c r="I25" s="114"/>
      <c r="J25" s="5"/>
      <c r="K25" s="6"/>
      <c r="L25" s="4"/>
      <c r="M25" s="4"/>
      <c r="N25" s="4"/>
    </row>
    <row r="26" spans="1:14" ht="14.1" customHeight="1">
      <c r="A26" s="108" t="s">
        <v>15</v>
      </c>
      <c r="B26" s="126"/>
      <c r="C26" s="126"/>
      <c r="D26" s="126"/>
      <c r="E26" s="109" t="str">
        <f>IF(B26=0," ",(B$25-B26)*100)</f>
        <v xml:space="preserve"> </v>
      </c>
      <c r="F26" s="110" t="str">
        <f>IF(C26=0," ",(C$25-C26)*100)</f>
        <v xml:space="preserve"> </v>
      </c>
      <c r="G26" s="111" t="str">
        <f>IF(D26=0," ",(D$25-D26)*100)</f>
        <v xml:space="preserve"> </v>
      </c>
      <c r="H26" s="111" t="str">
        <f t="shared" si="0"/>
        <v xml:space="preserve"> </v>
      </c>
      <c r="I26" s="112" t="str">
        <f t="shared" si="4"/>
        <v xml:space="preserve"> </v>
      </c>
      <c r="J26" s="5"/>
      <c r="K26" s="6"/>
      <c r="L26" s="4"/>
      <c r="M26" s="4"/>
      <c r="N26" s="4"/>
    </row>
    <row r="27" spans="1:14" ht="14.1" customHeight="1">
      <c r="A27" s="108" t="s">
        <v>18</v>
      </c>
      <c r="B27" s="126"/>
      <c r="C27" s="126"/>
      <c r="D27" s="126"/>
      <c r="E27" s="109" t="str">
        <f t="shared" ref="E27:E37" si="5">IF(B27=0," ",(B$25-B27)*100)</f>
        <v xml:space="preserve"> </v>
      </c>
      <c r="F27" s="110" t="str">
        <f t="shared" ref="F27:F37" si="6">IF(C27=0," ",(C$25-C27)*100)</f>
        <v xml:space="preserve"> </v>
      </c>
      <c r="G27" s="111" t="str">
        <f t="shared" ref="G27:G37" si="7">IF(D27=0," ",(D$25-D27)*100)</f>
        <v xml:space="preserve"> </v>
      </c>
      <c r="H27" s="111" t="str">
        <f t="shared" si="0"/>
        <v xml:space="preserve"> </v>
      </c>
      <c r="I27" s="112" t="str">
        <f t="shared" si="4"/>
        <v xml:space="preserve"> </v>
      </c>
      <c r="J27" s="5"/>
      <c r="K27" s="6"/>
      <c r="L27" s="4"/>
      <c r="M27" s="4"/>
      <c r="N27" s="4"/>
    </row>
    <row r="28" spans="1:14" ht="14.1" customHeight="1">
      <c r="A28" s="108" t="s">
        <v>21</v>
      </c>
      <c r="B28" s="126"/>
      <c r="C28" s="126"/>
      <c r="D28" s="126"/>
      <c r="E28" s="109" t="str">
        <f t="shared" si="5"/>
        <v xml:space="preserve"> </v>
      </c>
      <c r="F28" s="110" t="str">
        <f t="shared" si="6"/>
        <v xml:space="preserve"> </v>
      </c>
      <c r="G28" s="111" t="str">
        <f t="shared" si="7"/>
        <v xml:space="preserve"> </v>
      </c>
      <c r="H28" s="111" t="str">
        <f t="shared" si="0"/>
        <v xml:space="preserve"> </v>
      </c>
      <c r="I28" s="112" t="str">
        <f t="shared" si="4"/>
        <v xml:space="preserve"> </v>
      </c>
      <c r="J28" s="5"/>
      <c r="K28" s="6"/>
      <c r="L28" s="4"/>
      <c r="M28" s="4"/>
      <c r="N28" s="4"/>
    </row>
    <row r="29" spans="1:14" ht="14.1" customHeight="1">
      <c r="A29" s="108" t="s">
        <v>16</v>
      </c>
      <c r="B29" s="126"/>
      <c r="C29" s="126"/>
      <c r="D29" s="126"/>
      <c r="E29" s="109" t="str">
        <f t="shared" si="5"/>
        <v xml:space="preserve"> </v>
      </c>
      <c r="F29" s="110" t="str">
        <f t="shared" si="6"/>
        <v xml:space="preserve"> </v>
      </c>
      <c r="G29" s="111" t="str">
        <f t="shared" si="7"/>
        <v xml:space="preserve"> </v>
      </c>
      <c r="H29" s="111" t="str">
        <f t="shared" si="0"/>
        <v xml:space="preserve"> </v>
      </c>
      <c r="I29" s="112" t="str">
        <f t="shared" si="4"/>
        <v xml:space="preserve"> </v>
      </c>
      <c r="J29" s="5"/>
      <c r="K29" s="6"/>
      <c r="L29" s="4"/>
      <c r="M29" s="4"/>
      <c r="N29" s="4"/>
    </row>
    <row r="30" spans="1:14" ht="14.1" customHeight="1">
      <c r="A30" s="108" t="s">
        <v>19</v>
      </c>
      <c r="B30" s="126"/>
      <c r="C30" s="126"/>
      <c r="D30" s="126"/>
      <c r="E30" s="109" t="str">
        <f t="shared" si="5"/>
        <v xml:space="preserve"> </v>
      </c>
      <c r="F30" s="110" t="str">
        <f t="shared" si="6"/>
        <v xml:space="preserve"> </v>
      </c>
      <c r="G30" s="111" t="str">
        <f t="shared" si="7"/>
        <v xml:space="preserve"> </v>
      </c>
      <c r="H30" s="111" t="str">
        <f t="shared" si="0"/>
        <v xml:space="preserve"> </v>
      </c>
      <c r="I30" s="112" t="str">
        <f t="shared" si="4"/>
        <v xml:space="preserve"> </v>
      </c>
      <c r="J30" s="5"/>
      <c r="K30" s="6"/>
      <c r="L30" s="4"/>
      <c r="M30" s="4"/>
      <c r="N30" s="4"/>
    </row>
    <row r="31" spans="1:14" ht="14.1" customHeight="1">
      <c r="A31" s="108" t="s">
        <v>22</v>
      </c>
      <c r="B31" s="126"/>
      <c r="C31" s="126"/>
      <c r="D31" s="126"/>
      <c r="E31" s="109" t="str">
        <f t="shared" si="5"/>
        <v xml:space="preserve"> </v>
      </c>
      <c r="F31" s="110" t="str">
        <f t="shared" si="6"/>
        <v xml:space="preserve"> </v>
      </c>
      <c r="G31" s="111" t="str">
        <f t="shared" si="7"/>
        <v xml:space="preserve"> </v>
      </c>
      <c r="H31" s="111" t="str">
        <f t="shared" si="0"/>
        <v xml:space="preserve"> </v>
      </c>
      <c r="I31" s="112" t="str">
        <f t="shared" si="4"/>
        <v xml:space="preserve"> </v>
      </c>
      <c r="J31" s="5"/>
      <c r="K31" s="6"/>
      <c r="L31" s="4"/>
      <c r="M31" s="4"/>
      <c r="N31" s="4"/>
    </row>
    <row r="32" spans="1:14" ht="14.1" customHeight="1">
      <c r="A32" s="108" t="s">
        <v>17</v>
      </c>
      <c r="B32" s="126"/>
      <c r="C32" s="126"/>
      <c r="D32" s="126"/>
      <c r="E32" s="109" t="str">
        <f t="shared" si="5"/>
        <v xml:space="preserve"> </v>
      </c>
      <c r="F32" s="110" t="str">
        <f t="shared" si="6"/>
        <v xml:space="preserve"> </v>
      </c>
      <c r="G32" s="111" t="str">
        <f t="shared" si="7"/>
        <v xml:space="preserve"> </v>
      </c>
      <c r="H32" s="111" t="str">
        <f t="shared" si="0"/>
        <v xml:space="preserve"> </v>
      </c>
      <c r="I32" s="112" t="str">
        <f t="shared" si="4"/>
        <v xml:space="preserve"> </v>
      </c>
      <c r="J32" s="5"/>
      <c r="K32" s="6"/>
      <c r="L32" s="4"/>
      <c r="M32" s="4"/>
      <c r="N32" s="4"/>
    </row>
    <row r="33" spans="1:14" ht="14.1" customHeight="1">
      <c r="A33" s="108" t="s">
        <v>20</v>
      </c>
      <c r="B33" s="126"/>
      <c r="C33" s="126"/>
      <c r="D33" s="126"/>
      <c r="E33" s="109" t="str">
        <f t="shared" si="5"/>
        <v xml:space="preserve"> </v>
      </c>
      <c r="F33" s="110" t="str">
        <f t="shared" si="6"/>
        <v xml:space="preserve"> </v>
      </c>
      <c r="G33" s="111" t="str">
        <f t="shared" si="7"/>
        <v xml:space="preserve"> </v>
      </c>
      <c r="H33" s="111" t="str">
        <f t="shared" si="0"/>
        <v xml:space="preserve"> </v>
      </c>
      <c r="I33" s="112" t="str">
        <f t="shared" si="4"/>
        <v xml:space="preserve"> </v>
      </c>
      <c r="J33" s="5"/>
      <c r="K33" s="6"/>
      <c r="L33" s="4"/>
      <c r="M33" s="4"/>
      <c r="N33" s="4"/>
    </row>
    <row r="34" spans="1:14" ht="14.1" customHeight="1">
      <c r="A34" s="108" t="s">
        <v>23</v>
      </c>
      <c r="B34" s="126"/>
      <c r="C34" s="126"/>
      <c r="D34" s="126"/>
      <c r="E34" s="109" t="str">
        <f t="shared" si="5"/>
        <v xml:space="preserve"> </v>
      </c>
      <c r="F34" s="110" t="str">
        <f t="shared" si="6"/>
        <v xml:space="preserve"> </v>
      </c>
      <c r="G34" s="111" t="str">
        <f t="shared" si="7"/>
        <v xml:space="preserve"> </v>
      </c>
      <c r="H34" s="111" t="str">
        <f t="shared" si="0"/>
        <v xml:space="preserve"> </v>
      </c>
      <c r="I34" s="112" t="str">
        <f t="shared" si="4"/>
        <v xml:space="preserve"> </v>
      </c>
      <c r="J34" s="5"/>
      <c r="K34" s="6"/>
      <c r="L34" s="4"/>
      <c r="M34" s="4"/>
      <c r="N34" s="4"/>
    </row>
    <row r="35" spans="1:14" ht="14.1" customHeight="1">
      <c r="A35" s="108" t="s">
        <v>55</v>
      </c>
      <c r="B35" s="126"/>
      <c r="C35" s="126"/>
      <c r="D35" s="126"/>
      <c r="E35" s="109" t="str">
        <f t="shared" si="5"/>
        <v xml:space="preserve"> </v>
      </c>
      <c r="F35" s="110" t="str">
        <f t="shared" si="6"/>
        <v xml:space="preserve"> </v>
      </c>
      <c r="G35" s="111" t="str">
        <f t="shared" si="7"/>
        <v xml:space="preserve"> </v>
      </c>
      <c r="H35" s="111" t="str">
        <f t="shared" si="0"/>
        <v xml:space="preserve"> </v>
      </c>
      <c r="I35" s="112" t="str">
        <f t="shared" si="4"/>
        <v xml:space="preserve"> </v>
      </c>
      <c r="J35" s="5"/>
      <c r="K35" s="6"/>
      <c r="L35" s="4"/>
      <c r="M35" s="4"/>
      <c r="N35" s="4"/>
    </row>
    <row r="36" spans="1:14" ht="14.1" customHeight="1">
      <c r="A36" s="108" t="s">
        <v>56</v>
      </c>
      <c r="B36" s="126"/>
      <c r="C36" s="126"/>
      <c r="D36" s="126"/>
      <c r="E36" s="109" t="str">
        <f t="shared" si="5"/>
        <v xml:space="preserve"> </v>
      </c>
      <c r="F36" s="110" t="str">
        <f t="shared" si="6"/>
        <v xml:space="preserve"> </v>
      </c>
      <c r="G36" s="111" t="str">
        <f t="shared" si="7"/>
        <v xml:space="preserve"> </v>
      </c>
      <c r="H36" s="111" t="str">
        <f t="shared" si="0"/>
        <v xml:space="preserve"> </v>
      </c>
      <c r="I36" s="112" t="str">
        <f t="shared" si="4"/>
        <v xml:space="preserve"> </v>
      </c>
      <c r="J36" s="5"/>
      <c r="K36" s="6"/>
      <c r="L36" s="4"/>
      <c r="M36" s="4"/>
      <c r="N36" s="4"/>
    </row>
    <row r="37" spans="1:14" ht="14.1" customHeight="1">
      <c r="A37" s="108" t="s">
        <v>57</v>
      </c>
      <c r="B37" s="126"/>
      <c r="C37" s="126"/>
      <c r="D37" s="126"/>
      <c r="E37" s="109" t="str">
        <f t="shared" si="5"/>
        <v xml:space="preserve"> </v>
      </c>
      <c r="F37" s="110" t="str">
        <f t="shared" si="6"/>
        <v xml:space="preserve"> </v>
      </c>
      <c r="G37" s="111" t="str">
        <f t="shared" si="7"/>
        <v xml:space="preserve"> </v>
      </c>
      <c r="H37" s="111" t="str">
        <f t="shared" si="0"/>
        <v xml:space="preserve"> </v>
      </c>
      <c r="I37" s="112" t="str">
        <f t="shared" si="4"/>
        <v xml:space="preserve"> </v>
      </c>
      <c r="J37" s="5"/>
      <c r="K37" s="6"/>
      <c r="L37" s="4"/>
      <c r="M37" s="4"/>
      <c r="N37" s="4"/>
    </row>
    <row r="38" spans="1:14" ht="7.5" customHeight="1">
      <c r="A38" s="113"/>
      <c r="B38" s="70"/>
      <c r="C38" s="70"/>
      <c r="D38" s="70"/>
      <c r="E38" s="71"/>
      <c r="F38" s="72"/>
      <c r="G38" s="73"/>
      <c r="H38" s="73"/>
      <c r="I38" s="114"/>
      <c r="J38" s="5"/>
      <c r="K38" s="6"/>
      <c r="L38" s="4"/>
      <c r="M38" s="4"/>
      <c r="N38" s="4"/>
    </row>
    <row r="39" spans="1:14" ht="14.1" customHeight="1">
      <c r="A39" s="105" t="s">
        <v>49</v>
      </c>
      <c r="B39" s="106">
        <v>32498567.152660001</v>
      </c>
      <c r="C39" s="106">
        <v>5420404.9605400003</v>
      </c>
      <c r="D39" s="107">
        <v>361.88603999999998</v>
      </c>
      <c r="E39" s="71"/>
      <c r="F39" s="72"/>
      <c r="G39" s="73"/>
      <c r="H39" s="73"/>
      <c r="I39" s="114"/>
      <c r="J39" s="5"/>
      <c r="K39" s="6"/>
      <c r="L39" s="4"/>
      <c r="M39" s="4"/>
      <c r="N39" s="4"/>
    </row>
    <row r="40" spans="1:14" ht="14.1" customHeight="1">
      <c r="A40" s="108" t="s">
        <v>24</v>
      </c>
      <c r="B40" s="126"/>
      <c r="C40" s="126"/>
      <c r="D40" s="126"/>
      <c r="E40" s="109" t="str">
        <f>IF(B40=0," ",(B$39-B40)*100)</f>
        <v xml:space="preserve"> </v>
      </c>
      <c r="F40" s="110" t="str">
        <f>IF(C40=0," ",(C$39-C40)*100)</f>
        <v xml:space="preserve"> </v>
      </c>
      <c r="G40" s="111" t="str">
        <f>IF(D40=0," ",(D$39-D40)*100)</f>
        <v xml:space="preserve"> </v>
      </c>
      <c r="H40" s="111" t="str">
        <f>IF(G40=" "," ",SQRT(G40^2))</f>
        <v xml:space="preserve"> </v>
      </c>
      <c r="I40" s="112" t="str">
        <f t="shared" si="4"/>
        <v xml:space="preserve"> </v>
      </c>
      <c r="J40" s="5"/>
      <c r="K40" s="6"/>
      <c r="L40" s="4"/>
      <c r="M40" s="4"/>
      <c r="N40" s="4"/>
    </row>
    <row r="41" spans="1:14" ht="14.1" customHeight="1">
      <c r="A41" s="108" t="s">
        <v>27</v>
      </c>
      <c r="B41" s="126"/>
      <c r="C41" s="126"/>
      <c r="D41" s="126"/>
      <c r="E41" s="109" t="str">
        <f t="shared" ref="E41:E51" si="8">IF(B41=0," ",(B$39-B41)*100)</f>
        <v xml:space="preserve"> </v>
      </c>
      <c r="F41" s="110" t="str">
        <f t="shared" ref="F41:F51" si="9">IF(C41=0," ",(C$39-C41)*100)</f>
        <v xml:space="preserve"> </v>
      </c>
      <c r="G41" s="111" t="str">
        <f t="shared" ref="G41:G51" si="10">IF(D41=0," ",(D$39-D41)*100)</f>
        <v xml:space="preserve"> </v>
      </c>
      <c r="H41" s="111" t="str">
        <f t="shared" ref="H41:H51" si="11">IF(G41=" "," ",SQRT(G41^2))</f>
        <v xml:space="preserve"> </v>
      </c>
      <c r="I41" s="112" t="str">
        <f t="shared" si="4"/>
        <v xml:space="preserve"> </v>
      </c>
      <c r="J41" s="5"/>
      <c r="K41" s="6"/>
      <c r="L41" s="4"/>
      <c r="M41" s="4"/>
      <c r="N41" s="4"/>
    </row>
    <row r="42" spans="1:14" ht="14.1" customHeight="1">
      <c r="A42" s="108" t="s">
        <v>30</v>
      </c>
      <c r="B42" s="126"/>
      <c r="C42" s="126"/>
      <c r="D42" s="126"/>
      <c r="E42" s="109" t="str">
        <f t="shared" si="8"/>
        <v xml:space="preserve"> </v>
      </c>
      <c r="F42" s="110" t="str">
        <f t="shared" si="9"/>
        <v xml:space="preserve"> </v>
      </c>
      <c r="G42" s="111" t="str">
        <f t="shared" si="10"/>
        <v xml:space="preserve"> </v>
      </c>
      <c r="H42" s="111" t="str">
        <f t="shared" si="11"/>
        <v xml:space="preserve"> </v>
      </c>
      <c r="I42" s="112" t="str">
        <f t="shared" si="4"/>
        <v xml:space="preserve"> </v>
      </c>
      <c r="J42" s="5"/>
      <c r="K42" s="6"/>
      <c r="L42" s="4"/>
      <c r="M42" s="4"/>
      <c r="N42" s="4"/>
    </row>
    <row r="43" spans="1:14" ht="14.1" customHeight="1">
      <c r="A43" s="108" t="s">
        <v>25</v>
      </c>
      <c r="B43" s="126"/>
      <c r="C43" s="126"/>
      <c r="D43" s="126"/>
      <c r="E43" s="109" t="str">
        <f t="shared" si="8"/>
        <v xml:space="preserve"> </v>
      </c>
      <c r="F43" s="110" t="str">
        <f t="shared" si="9"/>
        <v xml:space="preserve"> </v>
      </c>
      <c r="G43" s="111" t="str">
        <f t="shared" si="10"/>
        <v xml:space="preserve"> </v>
      </c>
      <c r="H43" s="111" t="str">
        <f t="shared" si="11"/>
        <v xml:space="preserve"> </v>
      </c>
      <c r="I43" s="112" t="str">
        <f t="shared" si="4"/>
        <v xml:space="preserve"> </v>
      </c>
      <c r="J43" s="5"/>
      <c r="K43" s="6"/>
      <c r="L43" s="4"/>
      <c r="M43" s="4"/>
      <c r="N43" s="4"/>
    </row>
    <row r="44" spans="1:14" ht="14.1" customHeight="1">
      <c r="A44" s="108" t="s">
        <v>28</v>
      </c>
      <c r="B44" s="126"/>
      <c r="C44" s="126"/>
      <c r="D44" s="126"/>
      <c r="E44" s="109" t="str">
        <f t="shared" si="8"/>
        <v xml:space="preserve"> </v>
      </c>
      <c r="F44" s="110" t="str">
        <f t="shared" si="9"/>
        <v xml:space="preserve"> </v>
      </c>
      <c r="G44" s="111" t="str">
        <f t="shared" si="10"/>
        <v xml:space="preserve"> </v>
      </c>
      <c r="H44" s="111" t="str">
        <f t="shared" si="11"/>
        <v xml:space="preserve"> </v>
      </c>
      <c r="I44" s="112" t="str">
        <f t="shared" si="4"/>
        <v xml:space="preserve"> </v>
      </c>
      <c r="J44" s="5"/>
      <c r="K44" s="6"/>
      <c r="L44" s="4"/>
      <c r="M44" s="4"/>
      <c r="N44" s="4"/>
    </row>
    <row r="45" spans="1:14" ht="14.1" customHeight="1">
      <c r="A45" s="108" t="s">
        <v>31</v>
      </c>
      <c r="B45" s="126"/>
      <c r="C45" s="126"/>
      <c r="D45" s="126"/>
      <c r="E45" s="109" t="str">
        <f t="shared" si="8"/>
        <v xml:space="preserve"> </v>
      </c>
      <c r="F45" s="110" t="str">
        <f t="shared" si="9"/>
        <v xml:space="preserve"> </v>
      </c>
      <c r="G45" s="111" t="str">
        <f t="shared" si="10"/>
        <v xml:space="preserve"> </v>
      </c>
      <c r="H45" s="111" t="str">
        <f t="shared" si="11"/>
        <v xml:space="preserve"> </v>
      </c>
      <c r="I45" s="112" t="str">
        <f t="shared" si="4"/>
        <v xml:space="preserve"> </v>
      </c>
      <c r="J45" s="5"/>
      <c r="K45" s="6"/>
      <c r="L45" s="4"/>
      <c r="M45" s="4"/>
      <c r="N45" s="4"/>
    </row>
    <row r="46" spans="1:14" ht="14.1" customHeight="1">
      <c r="A46" s="108" t="s">
        <v>26</v>
      </c>
      <c r="B46" s="126"/>
      <c r="C46" s="126"/>
      <c r="D46" s="126"/>
      <c r="E46" s="109" t="str">
        <f t="shared" si="8"/>
        <v xml:space="preserve"> </v>
      </c>
      <c r="F46" s="110" t="str">
        <f t="shared" si="9"/>
        <v xml:space="preserve"> </v>
      </c>
      <c r="G46" s="111" t="str">
        <f t="shared" si="10"/>
        <v xml:space="preserve"> </v>
      </c>
      <c r="H46" s="111" t="str">
        <f t="shared" si="11"/>
        <v xml:space="preserve"> </v>
      </c>
      <c r="I46" s="112" t="str">
        <f t="shared" si="4"/>
        <v xml:space="preserve"> </v>
      </c>
      <c r="J46" s="5"/>
      <c r="K46" s="6"/>
      <c r="L46" s="4"/>
      <c r="M46" s="4"/>
      <c r="N46" s="4"/>
    </row>
    <row r="47" spans="1:14" ht="14.1" customHeight="1">
      <c r="A47" s="108" t="s">
        <v>29</v>
      </c>
      <c r="B47" s="126"/>
      <c r="C47" s="126"/>
      <c r="D47" s="126"/>
      <c r="E47" s="109" t="str">
        <f t="shared" si="8"/>
        <v xml:space="preserve"> </v>
      </c>
      <c r="F47" s="110" t="str">
        <f t="shared" si="9"/>
        <v xml:space="preserve"> </v>
      </c>
      <c r="G47" s="111" t="str">
        <f t="shared" si="10"/>
        <v xml:space="preserve"> </v>
      </c>
      <c r="H47" s="111" t="str">
        <f t="shared" si="11"/>
        <v xml:space="preserve"> </v>
      </c>
      <c r="I47" s="112" t="str">
        <f t="shared" si="4"/>
        <v xml:space="preserve"> </v>
      </c>
      <c r="J47" s="5"/>
      <c r="K47" s="6"/>
      <c r="L47" s="4"/>
      <c r="M47" s="4"/>
      <c r="N47" s="4"/>
    </row>
    <row r="48" spans="1:14" ht="14.1" customHeight="1">
      <c r="A48" s="108" t="s">
        <v>32</v>
      </c>
      <c r="B48" s="126"/>
      <c r="C48" s="126"/>
      <c r="D48" s="126"/>
      <c r="E48" s="109" t="str">
        <f t="shared" si="8"/>
        <v xml:space="preserve"> </v>
      </c>
      <c r="F48" s="110" t="str">
        <f t="shared" si="9"/>
        <v xml:space="preserve"> </v>
      </c>
      <c r="G48" s="111" t="str">
        <f t="shared" si="10"/>
        <v xml:space="preserve"> </v>
      </c>
      <c r="H48" s="111" t="str">
        <f t="shared" si="11"/>
        <v xml:space="preserve"> </v>
      </c>
      <c r="I48" s="112" t="str">
        <f t="shared" si="4"/>
        <v xml:space="preserve"> </v>
      </c>
      <c r="J48" s="5"/>
      <c r="K48" s="6"/>
      <c r="L48" s="4"/>
      <c r="M48" s="4"/>
      <c r="N48" s="4"/>
    </row>
    <row r="49" spans="1:15" ht="14.1" customHeight="1">
      <c r="A49" s="108" t="s">
        <v>58</v>
      </c>
      <c r="B49" s="126"/>
      <c r="C49" s="126"/>
      <c r="D49" s="126"/>
      <c r="E49" s="109" t="str">
        <f t="shared" si="8"/>
        <v xml:space="preserve"> </v>
      </c>
      <c r="F49" s="110" t="str">
        <f t="shared" si="9"/>
        <v xml:space="preserve"> </v>
      </c>
      <c r="G49" s="111" t="str">
        <f t="shared" si="10"/>
        <v xml:space="preserve"> </v>
      </c>
      <c r="H49" s="111" t="str">
        <f t="shared" si="11"/>
        <v xml:space="preserve"> </v>
      </c>
      <c r="I49" s="112" t="str">
        <f t="shared" si="4"/>
        <v xml:space="preserve"> </v>
      </c>
      <c r="J49" s="5"/>
      <c r="K49" s="6"/>
      <c r="L49" s="4"/>
      <c r="M49" s="4"/>
      <c r="N49" s="4"/>
    </row>
    <row r="50" spans="1:15" ht="14.1" customHeight="1">
      <c r="A50" s="108" t="s">
        <v>59</v>
      </c>
      <c r="B50" s="126"/>
      <c r="C50" s="126"/>
      <c r="D50" s="126"/>
      <c r="E50" s="109" t="str">
        <f t="shared" si="8"/>
        <v xml:space="preserve"> </v>
      </c>
      <c r="F50" s="110" t="str">
        <f t="shared" si="9"/>
        <v xml:space="preserve"> </v>
      </c>
      <c r="G50" s="111" t="str">
        <f t="shared" si="10"/>
        <v xml:space="preserve"> </v>
      </c>
      <c r="H50" s="111" t="str">
        <f t="shared" si="11"/>
        <v xml:space="preserve"> </v>
      </c>
      <c r="I50" s="112" t="str">
        <f t="shared" si="4"/>
        <v xml:space="preserve"> </v>
      </c>
      <c r="J50" s="5"/>
      <c r="K50" s="6"/>
      <c r="L50" s="6"/>
      <c r="M50" s="6"/>
      <c r="N50" s="6"/>
    </row>
    <row r="51" spans="1:15" ht="14.1" customHeight="1">
      <c r="A51" s="115" t="s">
        <v>60</v>
      </c>
      <c r="B51" s="127"/>
      <c r="C51" s="127"/>
      <c r="D51" s="128"/>
      <c r="E51" s="116" t="str">
        <f t="shared" si="8"/>
        <v xml:space="preserve"> </v>
      </c>
      <c r="F51" s="117" t="str">
        <f t="shared" si="9"/>
        <v xml:space="preserve"> </v>
      </c>
      <c r="G51" s="118" t="str">
        <f t="shared" si="10"/>
        <v xml:space="preserve"> </v>
      </c>
      <c r="H51" s="118" t="str">
        <f t="shared" si="11"/>
        <v xml:space="preserve"> </v>
      </c>
      <c r="I51" s="119" t="str">
        <f t="shared" si="4"/>
        <v xml:space="preserve"> </v>
      </c>
      <c r="J51" s="5"/>
      <c r="K51" s="6"/>
      <c r="L51" s="6"/>
      <c r="M51" s="6"/>
      <c r="N51" s="6"/>
    </row>
    <row r="52" spans="1:15" ht="7.5" hidden="1" customHeight="1">
      <c r="A52" s="51"/>
      <c r="B52" s="49"/>
      <c r="C52" s="49"/>
      <c r="D52" s="49"/>
      <c r="E52" s="46"/>
      <c r="F52" s="47"/>
      <c r="G52" s="48"/>
      <c r="H52" s="48"/>
      <c r="I52" s="47"/>
      <c r="J52" s="5"/>
      <c r="K52" s="6"/>
      <c r="L52" s="6"/>
      <c r="M52" s="6"/>
      <c r="N52" s="6"/>
    </row>
    <row r="53" spans="1:15" ht="13.7" hidden="1" customHeight="1">
      <c r="A53" s="51"/>
      <c r="B53" s="49"/>
      <c r="C53" s="49"/>
      <c r="D53" s="49"/>
      <c r="E53" s="52">
        <f>SUM(E11:E51)</f>
        <v>0</v>
      </c>
      <c r="F53" s="53">
        <f>SUM(F11:F51)</f>
        <v>0</v>
      </c>
      <c r="G53" s="54">
        <f>SUM(G11:G51)</f>
        <v>0</v>
      </c>
      <c r="H53" s="54">
        <f>SUM(H12:H23,H26:H37,H40:H51)</f>
        <v>0</v>
      </c>
      <c r="I53" s="55">
        <f>SUM(I12:I23,I26:I37,I40:I51)</f>
        <v>0</v>
      </c>
      <c r="J53" s="11"/>
      <c r="K53" s="12"/>
      <c r="L53" s="12"/>
      <c r="M53" s="12"/>
      <c r="N53" s="12"/>
      <c r="O53" s="9"/>
    </row>
    <row r="54" spans="1:15" ht="9" hidden="1" customHeight="1">
      <c r="A54" s="51"/>
      <c r="B54" s="49"/>
      <c r="C54" s="49"/>
      <c r="D54" s="49"/>
      <c r="E54" s="46"/>
      <c r="F54" s="47"/>
      <c r="G54" s="48"/>
      <c r="H54" s="48"/>
      <c r="I54" s="47"/>
      <c r="J54" s="5"/>
      <c r="K54" s="6"/>
      <c r="L54" s="6"/>
      <c r="M54" s="6"/>
      <c r="N54" s="6"/>
    </row>
    <row r="55" spans="1:15" s="29" customFormat="1" ht="13.5" customHeight="1">
      <c r="A55" s="120"/>
      <c r="B55" s="70"/>
      <c r="C55" s="184" t="s">
        <v>40</v>
      </c>
      <c r="D55" s="184"/>
      <c r="E55" s="121" t="e">
        <f>SUM(E11:E51)/COUNT(E11:E51)</f>
        <v>#DIV/0!</v>
      </c>
      <c r="F55" s="112" t="e">
        <f>SUM(F11:F51)/COUNT(F11:F51)</f>
        <v>#DIV/0!</v>
      </c>
      <c r="G55" s="122" t="e">
        <f>SUM(G11:G51)/COUNT(G11:G51)</f>
        <v>#DIV/0!</v>
      </c>
      <c r="H55" s="123"/>
      <c r="I55" s="124"/>
      <c r="J55" s="125"/>
      <c r="K55" s="125"/>
      <c r="L55" s="125"/>
      <c r="M55" s="125"/>
      <c r="N55" s="125"/>
    </row>
    <row r="56" spans="1:15" ht="8.25" customHeight="1">
      <c r="A56" s="57"/>
      <c r="B56" s="58"/>
      <c r="C56" s="186"/>
      <c r="D56" s="187"/>
      <c r="E56" s="59"/>
      <c r="F56" s="60"/>
      <c r="G56" s="61"/>
      <c r="H56" s="56"/>
      <c r="I56" s="50"/>
      <c r="J56" s="6"/>
      <c r="K56" s="6"/>
      <c r="L56" s="6"/>
      <c r="M56" s="6"/>
      <c r="N56" s="6"/>
    </row>
    <row r="57" spans="1:15" ht="19.350000000000001" customHeight="1">
      <c r="A57" s="57"/>
      <c r="B57" s="63"/>
      <c r="C57" s="188" t="s">
        <v>50</v>
      </c>
      <c r="D57" s="191"/>
      <c r="E57" s="64" t="s">
        <v>46</v>
      </c>
      <c r="F57" s="64" t="s">
        <v>46</v>
      </c>
      <c r="G57" s="65" t="str">
        <f>IF(H53=0," ",H53/COUNT(H12:H51))</f>
        <v xml:space="preserve"> </v>
      </c>
      <c r="H57" s="66"/>
      <c r="I57" s="67"/>
      <c r="J57" s="6"/>
      <c r="K57" s="6"/>
      <c r="L57" s="6"/>
      <c r="M57" s="6"/>
      <c r="N57" s="6"/>
    </row>
    <row r="58" spans="1:15" ht="19.350000000000001" customHeight="1">
      <c r="A58" s="51"/>
      <c r="B58" s="29"/>
      <c r="C58" s="188" t="s">
        <v>51</v>
      </c>
      <c r="D58" s="188"/>
      <c r="E58" s="64" t="s">
        <v>46</v>
      </c>
      <c r="F58" s="64" t="s">
        <v>46</v>
      </c>
      <c r="G58" s="64" t="s">
        <v>46</v>
      </c>
      <c r="H58" s="68"/>
      <c r="I58" s="69" t="e">
        <f>I53/COUNT(I12:I51)</f>
        <v>#DIV/0!</v>
      </c>
      <c r="J58" s="6"/>
      <c r="K58" s="6"/>
      <c r="L58" s="6"/>
      <c r="M58" s="6"/>
      <c r="N58" s="6"/>
    </row>
    <row r="59" spans="1:15" ht="8.1" customHeight="1">
      <c r="A59" s="51"/>
      <c r="B59" s="70"/>
      <c r="C59" s="70"/>
      <c r="D59" s="70"/>
      <c r="E59" s="71"/>
      <c r="F59" s="72"/>
      <c r="G59" s="73"/>
      <c r="H59" s="74"/>
      <c r="I59" s="75"/>
      <c r="J59" s="5"/>
      <c r="K59" s="6"/>
      <c r="L59" s="6"/>
      <c r="M59" s="6"/>
      <c r="N59" s="6"/>
    </row>
    <row r="60" spans="1:15" ht="14.1" customHeight="1">
      <c r="A60" s="51"/>
      <c r="B60" s="76"/>
      <c r="C60" s="180" t="s">
        <v>41</v>
      </c>
      <c r="D60" s="185"/>
      <c r="E60" s="77" t="e">
        <f>SQRT((SUMSQ(E12:E51))/COUNT(E12:E51))</f>
        <v>#DIV/0!</v>
      </c>
      <c r="F60" s="78" t="e">
        <f>SQRT((SUMSQ(F12:F51))/COUNT(F12:F51))</f>
        <v>#DIV/0!</v>
      </c>
      <c r="G60" s="79" t="str">
        <f>IF(COUNT(G12:G51)=0," ",SQRT((SUMSQ(G12:G51))/COUNT(G12:G51)))</f>
        <v xml:space="preserve"> </v>
      </c>
      <c r="H60" s="80"/>
      <c r="I60" s="81"/>
      <c r="K60" s="1"/>
      <c r="L60" s="1"/>
      <c r="M60" s="1"/>
      <c r="N60" s="1"/>
    </row>
    <row r="61" spans="1:15" ht="7.7" customHeight="1">
      <c r="A61" s="51"/>
      <c r="B61" s="70"/>
      <c r="C61" s="70"/>
      <c r="D61" s="70"/>
      <c r="E61" s="82"/>
      <c r="F61" s="83"/>
      <c r="G61" s="84"/>
      <c r="H61" s="85"/>
      <c r="I61" s="86"/>
      <c r="J61" s="1"/>
      <c r="K61" s="1"/>
      <c r="L61" s="1"/>
      <c r="M61" s="1"/>
      <c r="N61" s="1"/>
    </row>
    <row r="62" spans="1:15" ht="15" customHeight="1">
      <c r="A62" s="51"/>
      <c r="B62" s="180" t="s">
        <v>42</v>
      </c>
      <c r="C62" s="180"/>
      <c r="D62" s="181"/>
      <c r="E62" s="182" t="e">
        <f>SQRT((SUMSQ(E12:E51)+SUMSQ(F12:F51))/COUNT(E12:E51))</f>
        <v>#DIV/0!</v>
      </c>
      <c r="F62" s="183"/>
      <c r="G62" s="87" t="s">
        <v>46</v>
      </c>
      <c r="H62" s="88"/>
      <c r="I62" s="89"/>
      <c r="J62" s="1"/>
      <c r="K62" s="1"/>
      <c r="L62" s="1"/>
      <c r="M62" s="1"/>
      <c r="N62" s="1"/>
    </row>
    <row r="63" spans="1:15" ht="6.6" customHeight="1">
      <c r="A63" s="16"/>
      <c r="B63" s="70"/>
      <c r="C63" s="70"/>
      <c r="D63" s="70"/>
      <c r="E63" s="90"/>
      <c r="F63" s="90"/>
      <c r="G63" s="90"/>
      <c r="H63" s="90"/>
      <c r="I63" s="90"/>
      <c r="J63" s="1"/>
      <c r="K63" s="1"/>
      <c r="L63" s="1"/>
      <c r="M63" s="1"/>
      <c r="N63" s="1"/>
    </row>
    <row r="64" spans="1:15">
      <c r="A64" s="16"/>
      <c r="B64" s="15"/>
      <c r="C64" s="15"/>
      <c r="D64" s="15"/>
      <c r="E64" s="17"/>
      <c r="F64" s="17"/>
      <c r="G64" s="15"/>
      <c r="H64" s="15"/>
      <c r="I64" s="17"/>
      <c r="J64" s="1"/>
      <c r="K64" s="1"/>
      <c r="L64" s="1"/>
      <c r="M64" s="1"/>
      <c r="N64" s="1"/>
    </row>
    <row r="65" spans="1:14">
      <c r="A65" s="16"/>
      <c r="B65" s="15"/>
      <c r="C65" s="15"/>
      <c r="D65" s="15"/>
      <c r="E65" s="17"/>
      <c r="F65" s="17"/>
      <c r="G65" s="17"/>
      <c r="H65" s="17"/>
      <c r="I65" s="17"/>
      <c r="J65" s="1"/>
      <c r="K65" s="1"/>
      <c r="L65" s="1"/>
      <c r="M65" s="1"/>
      <c r="N65" s="1"/>
    </row>
    <row r="66" spans="1:14">
      <c r="A66" s="18"/>
      <c r="B66" s="15"/>
      <c r="C66" s="15"/>
      <c r="D66" s="15"/>
      <c r="E66" s="17"/>
      <c r="F66" s="17"/>
      <c r="G66" s="17"/>
      <c r="H66" s="17"/>
      <c r="I66" s="17"/>
      <c r="J66" s="1"/>
      <c r="K66" s="1"/>
      <c r="L66" s="1"/>
      <c r="M66" s="1"/>
      <c r="N66" s="1"/>
    </row>
    <row r="67" spans="1:14">
      <c r="A67" s="18"/>
      <c r="B67" s="19"/>
      <c r="C67" s="19"/>
      <c r="D67" s="19"/>
      <c r="E67" s="17"/>
      <c r="F67" s="17"/>
      <c r="G67" s="17"/>
      <c r="H67" s="17"/>
      <c r="I67" s="17"/>
      <c r="J67" s="1"/>
      <c r="K67" s="1"/>
      <c r="L67" s="1"/>
      <c r="M67" s="1"/>
      <c r="N67" s="1"/>
    </row>
    <row r="68" spans="1:14">
      <c r="A68" s="18"/>
      <c r="B68" s="18"/>
      <c r="C68" s="18"/>
      <c r="D68" s="18"/>
      <c r="E68" s="17"/>
      <c r="F68" s="18"/>
      <c r="G68" s="18"/>
      <c r="H68" s="18"/>
      <c r="I68" s="18"/>
    </row>
    <row r="69" spans="1:14">
      <c r="A69" s="18"/>
      <c r="B69" s="18"/>
      <c r="C69" s="18"/>
      <c r="D69" s="18"/>
      <c r="E69" s="17"/>
      <c r="F69" s="18"/>
      <c r="G69" s="18"/>
      <c r="H69" s="18"/>
      <c r="I69" s="18"/>
    </row>
  </sheetData>
  <sheetProtection algorithmName="SHA-512" hashValue="wPfrGiQkNt16tT+P1KZPX2oR83c7Y4NPbqcP5XTM+xiiGalDWUif8EO3bKz/NCMMYvUxqY5c8+b58irQq5j/cw==" saltValue="ik6daQ04zWNCkdfmAvB9Cw==" spinCount="100000" sheet="1" objects="1" scenarios="1"/>
  <mergeCells count="14">
    <mergeCell ref="I7:I8"/>
    <mergeCell ref="C57:D57"/>
    <mergeCell ref="A1:I1"/>
    <mergeCell ref="A2:I2"/>
    <mergeCell ref="A3:I3"/>
    <mergeCell ref="B4:C4"/>
    <mergeCell ref="F4:I4"/>
    <mergeCell ref="F5:I5"/>
    <mergeCell ref="B62:D62"/>
    <mergeCell ref="E62:F62"/>
    <mergeCell ref="C55:D55"/>
    <mergeCell ref="C60:D60"/>
    <mergeCell ref="C56:D56"/>
    <mergeCell ref="C58:D58"/>
  </mergeCells>
  <phoneticPr fontId="0" type="noConversion"/>
  <dataValidations disablePrompts="1" count="3">
    <dataValidation allowBlank="1" showInputMessage="1" showErrorMessage="1" promptTitle="Datum" prompt="Übernahme aus &quot;Zusammenstellung&quot;" sqref="B4:C4"/>
    <dataValidation allowBlank="1" showInputMessage="1" showErrorMessage="1" promptTitle="GNSS-Empfänger" prompt="Übernahme aus &quot;Zusammenstellung&quot;" sqref="F4:I4"/>
    <dataValidation allowBlank="1" showInputMessage="1" showErrorMessage="1" promptTitle="Seriennummer" prompt="Übernahme aus &quot;Zusammenstellung&quot;" sqref="F5:I5"/>
  </dataValidations>
  <pageMargins left="1.1417322834645669" right="0.70866141732283472" top="0.78740157480314965" bottom="0.70866141732283472" header="0.70866141732283472" footer="0.31496062992125984"/>
  <pageSetup paperSize="9" scale="94" pageOrder="overThenDown" orientation="portrait" r:id="rId1"/>
  <headerFooter alignWithMargins="0">
    <oddHeader xml:space="preserve">&amp;L&amp;12    </oddHeader>
    <oddFooter>&amp;L&amp;G&amp;CSeite 2&amp;R
Stand: 01/07/2025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Zusammenstellung </vt:lpstr>
      <vt:lpstr>Auswertung</vt:lpstr>
      <vt:lpstr>'Zusammenstellung '!Druckbereich</vt:lpstr>
    </vt:vector>
  </TitlesOfParts>
  <Company>Vermessungsverwaltung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Geiger</dc:creator>
  <cp:lastModifiedBy>Schwinghammer, Lars (LGL)</cp:lastModifiedBy>
  <cp:lastPrinted>2019-07-21T17:50:09Z</cp:lastPrinted>
  <dcterms:created xsi:type="dcterms:W3CDTF">2005-06-23T14:56:31Z</dcterms:created>
  <dcterms:modified xsi:type="dcterms:W3CDTF">2025-06-27T13:10:22Z</dcterms:modified>
</cp:coreProperties>
</file>