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5545" yWindow="525" windowWidth="13980" windowHeight="8475" activeTab="1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F12" i="1"/>
  <c r="I12" i="1"/>
  <c r="G12" i="1"/>
  <c r="H12" i="1" s="1"/>
  <c r="E13" i="1"/>
  <c r="E60" i="1" s="1"/>
  <c r="F13" i="1"/>
  <c r="G13" i="1"/>
  <c r="H13" i="1" s="1"/>
  <c r="E14" i="1"/>
  <c r="F14" i="1"/>
  <c r="I14" i="1"/>
  <c r="G14" i="1"/>
  <c r="H14" i="1" s="1"/>
  <c r="E15" i="1"/>
  <c r="F15" i="1"/>
  <c r="F60" i="1" s="1"/>
  <c r="G15" i="1"/>
  <c r="H15" i="1" s="1"/>
  <c r="E16" i="1"/>
  <c r="I16" i="1" s="1"/>
  <c r="F16" i="1"/>
  <c r="G16" i="1"/>
  <c r="H16" i="1" s="1"/>
  <c r="E17" i="1"/>
  <c r="I17" i="1" s="1"/>
  <c r="F17" i="1"/>
  <c r="G17" i="1"/>
  <c r="H17" i="1"/>
  <c r="E18" i="1"/>
  <c r="I18" i="1" s="1"/>
  <c r="F18" i="1"/>
  <c r="G18" i="1"/>
  <c r="H18" i="1" s="1"/>
  <c r="E19" i="1"/>
  <c r="F19" i="1"/>
  <c r="G19" i="1"/>
  <c r="H19" i="1" s="1"/>
  <c r="E20" i="1"/>
  <c r="I20" i="1" s="1"/>
  <c r="F20" i="1"/>
  <c r="G20" i="1"/>
  <c r="H20" i="1" s="1"/>
  <c r="E21" i="1"/>
  <c r="F21" i="1"/>
  <c r="G21" i="1"/>
  <c r="H21" i="1"/>
  <c r="E22" i="1"/>
  <c r="I22" i="1"/>
  <c r="F22" i="1"/>
  <c r="G22" i="1"/>
  <c r="H22" i="1"/>
  <c r="E23" i="1"/>
  <c r="F23" i="1"/>
  <c r="G23" i="1"/>
  <c r="H23" i="1" s="1"/>
  <c r="E26" i="1"/>
  <c r="I26" i="1" s="1"/>
  <c r="F26" i="1"/>
  <c r="G26" i="1"/>
  <c r="H26" i="1" s="1"/>
  <c r="E27" i="1"/>
  <c r="F27" i="1"/>
  <c r="G27" i="1"/>
  <c r="H27" i="1"/>
  <c r="E28" i="1"/>
  <c r="I28" i="1" s="1"/>
  <c r="F28" i="1"/>
  <c r="G28" i="1"/>
  <c r="H28" i="1" s="1"/>
  <c r="E29" i="1"/>
  <c r="I29" i="1" s="1"/>
  <c r="F29" i="1"/>
  <c r="G29" i="1"/>
  <c r="H29" i="1" s="1"/>
  <c r="E30" i="1"/>
  <c r="I30" i="1" s="1"/>
  <c r="F30" i="1"/>
  <c r="G30" i="1"/>
  <c r="H30" i="1" s="1"/>
  <c r="E31" i="1"/>
  <c r="I31" i="1"/>
  <c r="F31" i="1"/>
  <c r="G31" i="1"/>
  <c r="H31" i="1" s="1"/>
  <c r="E32" i="1"/>
  <c r="F32" i="1"/>
  <c r="G32" i="1"/>
  <c r="H32" i="1"/>
  <c r="E33" i="1"/>
  <c r="I33" i="1" s="1"/>
  <c r="F33" i="1"/>
  <c r="G33" i="1"/>
  <c r="H33" i="1" s="1"/>
  <c r="E34" i="1"/>
  <c r="F34" i="1"/>
  <c r="G34" i="1"/>
  <c r="H34" i="1"/>
  <c r="E35" i="1"/>
  <c r="I35" i="1"/>
  <c r="F35" i="1"/>
  <c r="G35" i="1"/>
  <c r="H35" i="1" s="1"/>
  <c r="E36" i="1"/>
  <c r="I36" i="1" s="1"/>
  <c r="F36" i="1"/>
  <c r="G36" i="1"/>
  <c r="H36" i="1"/>
  <c r="E37" i="1"/>
  <c r="I37" i="1" s="1"/>
  <c r="F37" i="1"/>
  <c r="G37" i="1"/>
  <c r="H37" i="1" s="1"/>
  <c r="E40" i="1"/>
  <c r="I40" i="1" s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E41" i="1"/>
  <c r="I41" i="1" s="1"/>
  <c r="G41" i="1"/>
  <c r="H41" i="1" s="1"/>
  <c r="E42" i="1"/>
  <c r="I42" i="1" s="1"/>
  <c r="G42" i="1"/>
  <c r="H42" i="1" s="1"/>
  <c r="E43" i="1"/>
  <c r="G43" i="1"/>
  <c r="H43" i="1" s="1"/>
  <c r="E44" i="1"/>
  <c r="I44" i="1" s="1"/>
  <c r="G44" i="1"/>
  <c r="H44" i="1"/>
  <c r="E45" i="1"/>
  <c r="I45" i="1" s="1"/>
  <c r="G45" i="1"/>
  <c r="H45" i="1" s="1"/>
  <c r="E46" i="1"/>
  <c r="I46" i="1" s="1"/>
  <c r="G46" i="1"/>
  <c r="H46" i="1" s="1"/>
  <c r="E47" i="1"/>
  <c r="I47" i="1" s="1"/>
  <c r="G47" i="1"/>
  <c r="H47" i="1" s="1"/>
  <c r="E48" i="1"/>
  <c r="I48" i="1" s="1"/>
  <c r="G48" i="1"/>
  <c r="H48" i="1" s="1"/>
  <c r="E49" i="1"/>
  <c r="I49" i="1" s="1"/>
  <c r="G49" i="1"/>
  <c r="H49" i="1" s="1"/>
  <c r="E50" i="1"/>
  <c r="I50" i="1" s="1"/>
  <c r="G50" i="1"/>
  <c r="H50" i="1" s="1"/>
  <c r="E51" i="1"/>
  <c r="I51" i="1" s="1"/>
  <c r="G51" i="1"/>
  <c r="H51" i="1"/>
  <c r="I27" i="1"/>
  <c r="H40" i="1"/>
  <c r="I43" i="1"/>
  <c r="I21" i="1"/>
  <c r="I23" i="1"/>
  <c r="I34" i="1"/>
  <c r="I32" i="1"/>
  <c r="I15" i="1"/>
  <c r="I19" i="1"/>
  <c r="E55" i="1" l="1"/>
  <c r="F53" i="1"/>
  <c r="I13" i="1"/>
  <c r="E53" i="1"/>
  <c r="E62" i="1"/>
  <c r="F65" i="5" s="1"/>
  <c r="G60" i="1"/>
  <c r="F67" i="5" s="1"/>
  <c r="H53" i="1"/>
  <c r="G57" i="1" s="1"/>
  <c r="B67" i="5" s="1"/>
  <c r="I53" i="1"/>
  <c r="I58" i="1" s="1"/>
  <c r="B65" i="5" s="1"/>
  <c r="G55" i="1"/>
  <c r="F55" i="1"/>
  <c r="G53" i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<sst xmlns="http://schemas.openxmlformats.org/spreadsheetml/2006/main" count="147" uniqueCount="119">
  <si>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</si>
  <si>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</si>
  <si>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</si>
  <si>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</si>
  <si>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</si>
  <si>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</si>
  <si>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</si>
  <si>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</si>
  <si>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</si>
  <si>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</si>
  <si>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</si>
  <si>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</si>
  <si>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</si>
  <si>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</si>
  <si>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</si>
  <si>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</si>
  <si>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</si>
  <si>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</si>
  <si>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</si>
  <si>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</si>
  <si>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</si>
  <si>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</si>
  <si>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</si>
  <si>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</si>
  <si>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</si>
  <si>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</si>
  <si>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</si>
  <si>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</si>
  <si>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</si>
  <si>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</si>
  <si>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</si>
  <si>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</si>
  <si>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</si>
  <si>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</si>
  <si>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</si>
  <si>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</si>
  <si>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</si>
  <si>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</si>
  <si>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</si>
  <si>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</si>
  <si>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</si>
  <si>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</si>
  <si>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</si>
  <si>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</si>
  <si>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</si>
  <si>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</si>
  <si>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</si>
  <si>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</si>
  <si>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</si>
  <si>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</si>
  <si>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</si>
  <si>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</si>
  <si>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</si>
  <si>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</si>
  <si>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</si>
  <si>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</si>
  <si>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</si>
  <si>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</si>
  <si>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</si>
  <si>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</si>
  <si>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</si>
  <si>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</si>
  <si>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</si>
  <si>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</si>
  <si>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</si>
  <si>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</si>
  <si>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</si>
  <si>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</si>
  <si>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</si>
  <si>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</si>
  <si>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</si>
  <si>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</si>
  <si>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</si>
  <si>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</si>
  <si>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</si>
  <si>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</si>
  <si>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</si>
  <si>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</si>
  <si>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</si>
  <si>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</si>
  <si>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</si>
  <si>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</si>
  <si>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</si>
  <si>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</si>
  <si>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</si>
  <si>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</si>
  <si>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</si>
  <si>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</si>
  <si>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</si>
  <si>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</si>
  <si>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</si>
  <si>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</si>
  <si>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</si>
  <si>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</si>
  <si>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</si>
  <si>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</si>
  <si>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</si>
  <si>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</si>
  <si>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</si>
  <si>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</si>
  <si>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</si>
  <si>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</si>
  <si>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</si>
  <si>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</si>
  <si>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</si>
  <si>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</si>
  <si>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</si>
  <si>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</si>
  <si>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</si>
  <si>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</si>
  <si>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</si>
  <si>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</si>
  <si>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</si>
  <si>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</si>
  <si>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</si>
  <si>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</si>
  <si>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r>
      <t>h</t>
    </r>
    <r>
      <rPr>
        <b/>
        <vertAlign val="subscript"/>
        <sz val="10"/>
        <rFont val="Arial"/>
        <family val="2"/>
      </rPr>
      <t>ellips</t>
    </r>
  </si>
  <si>
    <t>GNSS-Testfeld "Deißlingen (Baar)"</t>
  </si>
  <si>
    <t>auf dem Testfeld "Deißlingen (Baar)"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</si>
</sst>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_-* #,##0.00\ [$€-1]_-;\-* #,##0.00\ [$€-1]_-;_-* &quot;-&quot;??\ [$€-1]_-"/>
  </numFmts>
  <fonts count="44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vertAlign val="subscript"/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8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0" fontId="40" fillId="0" borderId="0" xfId="39" applyFont="1" applyAlignment="1" applyProtection="1">
      <alignment vertical="center"/>
      <protection locked="0"/>
    </xf>
    <xf numFmtId="0" fontId="17" fillId="0" borderId="0" xfId="0" applyFont="1" applyAlignment="1">
      <alignment horizontal="center"/>
    </xf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 applyProtection="1">
      <protection hidden="1"/>
    </xf>
    <xf numFmtId="164" fontId="4" fillId="0" borderId="7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164" fontId="41" fillId="0" borderId="0" xfId="0" applyNumberFormat="1" applyFont="1" applyProtection="1">
      <protection locked="0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164" fontId="4" fillId="0" borderId="0" xfId="0" applyNumberFormat="1" applyFont="1" applyAlignment="1" applyProtection="1">
      <alignment horizontal="center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41" fillId="0" borderId="10" xfId="0" applyNumberFormat="1" applyFont="1" applyBorder="1" applyProtection="1">
      <protection locked="0"/>
    </xf>
    <xf numFmtId="164" fontId="41" fillId="0" borderId="11" xfId="0" applyNumberFormat="1" applyFont="1" applyBorder="1" applyProtection="1">
      <protection locked="0"/>
    </xf>
    <xf numFmtId="165" fontId="4" fillId="0" borderId="9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165" fontId="4" fillId="0" borderId="5" xfId="0" applyNumberFormat="1" applyFont="1" applyBorder="1" applyAlignment="1" applyProtection="1">
      <alignment horizontal="center" vertical="center"/>
      <protection hidden="1"/>
    </xf>
    <xf numFmtId="165" fontId="4" fillId="0" borderId="4" xfId="0" applyNumberFormat="1" applyFont="1" applyBorder="1" applyAlignment="1" applyProtection="1">
      <alignment horizontal="center" vertical="center"/>
      <protection hidden="1"/>
    </xf>
    <xf numFmtId="165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left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9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</xf>
    <xf numFmtId="2" fontId="4" fillId="0" borderId="12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2" borderId="13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13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>
      <alignment horizontal="center" vertical="center" wrapText="1"/>
    </xf>
    <xf numFmtId="0" fontId="39" fillId="0" borderId="0" xfId="39" applyFont="1" applyAlignment="1" applyProtection="1">
      <alignment horizontal="left" vertical="center"/>
      <protection locked="0"/>
    </xf>
    <xf numFmtId="49" fontId="39" fillId="0" borderId="10" xfId="39" applyNumberFormat="1" applyFont="1" applyBorder="1" applyAlignment="1" applyProtection="1">
      <alignment horizontal="left" vertical="center"/>
      <protection locked="0"/>
    </xf>
    <xf numFmtId="0" fontId="4" fillId="0" borderId="15" xfId="39" applyFont="1" applyBorder="1" applyAlignment="1" applyProtection="1">
      <alignment horizontal="center" vertic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4" fillId="0" borderId="0" xfId="39" applyFont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5" fillId="0" borderId="0" xfId="39" applyFont="1" applyAlignment="1" applyProtection="1">
      <alignment horizontal="left" vertic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9" xfId="39" applyFont="1" applyBorder="1" applyAlignment="1" applyProtection="1">
      <alignment horizontal="center" vertical="center"/>
    </xf>
    <xf numFmtId="0" fontId="8" fillId="0" borderId="10" xfId="39" applyFont="1" applyBorder="1" applyAlignment="1" applyProtection="1">
      <alignment horizontal="center" vertical="center"/>
    </xf>
    <xf numFmtId="0" fontId="8" fillId="0" borderId="11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4" fillId="0" borderId="0" xfId="39" applyFont="1" applyAlignment="1" applyProtection="1">
      <alignment horizontal="left" vertical="center"/>
    </xf>
    <xf numFmtId="0" fontId="42" fillId="0" borderId="0" xfId="41" applyFont="1" applyAlignment="1" applyProtection="1">
      <alignment horizontal="center" vertic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14" fontId="39" fillId="0" borderId="10" xfId="39" applyNumberFormat="1" applyFont="1" applyBorder="1" applyAlignment="1" applyProtection="1">
      <alignment horizontal="left" vertical="center"/>
      <protection locked="0"/>
    </xf>
    <xf numFmtId="49" fontId="39" fillId="0" borderId="0" xfId="39" applyNumberFormat="1" applyFont="1" applyAlignment="1" applyProtection="1">
      <alignment horizontal="left" vertical="center"/>
      <protection locked="0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5" fillId="0" borderId="7" xfId="39" applyFont="1" applyBorder="1" applyAlignment="1" applyProtection="1">
      <alignment horizontal="left" vertical="center"/>
    </xf>
    <xf numFmtId="0" fontId="6" fillId="0" borderId="0" xfId="39" applyFont="1" applyAlignment="1" applyProtection="1">
      <alignment horizontal="left" vertic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42" fillId="0" borderId="0" xfId="41" applyFont="1" applyAlignment="1" applyProtection="1">
      <alignment horizontal="left" vertical="center"/>
    </xf>
    <xf numFmtId="0" fontId="4" fillId="0" borderId="0" xfId="39" applyFont="1" applyAlignment="1" applyProtection="1">
      <alignment horizontal="left"/>
    </xf>
    <xf numFmtId="0" fontId="40" fillId="0" borderId="0" xfId="39" applyFont="1" applyAlignment="1" applyProtection="1">
      <alignment horizontal="left"/>
    </xf>
    <xf numFmtId="0" fontId="39" fillId="0" borderId="10" xfId="39" applyFont="1" applyBorder="1" applyAlignment="1" applyProtection="1">
      <alignment horizontal="left" vertical="center"/>
      <protection locked="0"/>
    </xf>
    <xf numFmtId="0" fontId="6" fillId="0" borderId="0" xfId="39" applyFont="1" applyAlignment="1" applyProtection="1">
      <alignment horizontal="center"/>
    </xf>
    <xf numFmtId="0" fontId="41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 vertical="center"/>
    </xf>
    <xf numFmtId="0" fontId="8" fillId="0" borderId="0" xfId="39" applyFont="1" applyAlignment="1" applyProtection="1">
      <alignment horizontal="center"/>
    </xf>
    <xf numFmtId="0" fontId="3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 vertical="center"/>
    </xf>
    <xf numFmtId="0" fontId="8" fillId="0" borderId="0" xfId="39" applyFont="1" applyAlignment="1" applyProtection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9" fillId="0" borderId="7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0" xfId="39" applyFont="1" applyBorder="1" applyAlignment="1" applyProtection="1">
      <alignment horizontal="center" vertical="center"/>
    </xf>
    <xf numFmtId="0" fontId="4" fillId="0" borderId="7" xfId="39" applyFont="1" applyBorder="1" applyAlignment="1" applyProtection="1">
      <alignment horizontal="center"/>
    </xf>
    <xf numFmtId="0" fontId="39" fillId="0" borderId="0" xfId="39" applyFont="1" applyAlignment="1" applyProtection="1">
      <alignment horizontal="left"/>
      <protection locked="0"/>
    </xf>
    <xf numFmtId="49" fontId="39" fillId="0" borderId="14" xfId="39" applyNumberFormat="1" applyFont="1" applyBorder="1" applyAlignment="1" applyProtection="1">
      <alignment horizontal="lef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12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Border="1" applyAlignment="1" applyProtection="1">
      <alignment horizontal="right"/>
      <protection hidden="1"/>
    </xf>
    <xf numFmtId="164" fontId="3" fillId="0" borderId="1" xfId="0" applyNumberFormat="1" applyFont="1" applyBorder="1" applyAlignment="1" applyProtection="1">
      <alignment horizontal="right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view="pageLayout" zoomScaleNormal="80" workbookViewId="0">
      <selection activeCell="A4" sqref="A4:K7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63" t="s">
        <v>109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11" ht="20.45" customHeight="1">
      <c r="A2" s="164" t="s">
        <v>118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11" ht="9.6" customHeight="1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</row>
    <row r="4" spans="1:11" ht="27" customHeigh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ht="11.45" customHeight="1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</row>
    <row r="6" spans="1:11" ht="20.100000000000001" customHeight="1">
      <c r="A6" s="167"/>
      <c r="B6" s="167"/>
      <c r="C6" s="167"/>
      <c r="D6" s="167"/>
      <c r="E6" s="167"/>
      <c r="F6" s="167"/>
      <c r="G6" s="167"/>
      <c r="H6" s="167"/>
      <c r="I6" s="167"/>
      <c r="J6" s="167"/>
      <c r="K6" s="167"/>
    </row>
    <row r="7" spans="1:11" ht="20.100000000000001" customHeight="1">
      <c r="A7" s="167"/>
      <c r="B7" s="167"/>
      <c r="C7" s="167"/>
      <c r="D7" s="167"/>
      <c r="E7" s="167"/>
      <c r="F7" s="167"/>
      <c r="G7" s="167"/>
      <c r="H7" s="167"/>
      <c r="I7" s="167"/>
      <c r="J7" s="167"/>
      <c r="K7" s="167"/>
    </row>
    <row r="8" spans="1:11" ht="12" customHeight="1">
      <c r="A8" s="168" t="s">
        <v>35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</row>
    <row r="9" spans="1:11" ht="10.35" customHeight="1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</row>
    <row r="10" spans="1:11" ht="24" customHeight="1">
      <c r="A10" s="149" t="s">
        <v>63</v>
      </c>
      <c r="B10" s="149"/>
      <c r="C10" s="162"/>
      <c r="D10" s="123"/>
      <c r="E10" s="123"/>
      <c r="F10" s="123"/>
      <c r="G10" s="123"/>
      <c r="H10" s="123"/>
      <c r="I10" s="123"/>
      <c r="J10" s="123"/>
      <c r="K10" s="123"/>
    </row>
    <row r="11" spans="1:11" ht="9.6" customHeight="1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 ht="22.35" customHeight="1">
      <c r="A12" s="22" t="s">
        <v>36</v>
      </c>
      <c r="B12" s="123"/>
      <c r="C12" s="123"/>
      <c r="D12" s="149" t="s">
        <v>37</v>
      </c>
      <c r="E12" s="149"/>
      <c r="F12" s="28"/>
      <c r="G12" s="22" t="s">
        <v>67</v>
      </c>
      <c r="H12" s="146"/>
      <c r="I12" s="146"/>
      <c r="J12" s="146"/>
      <c r="K12" s="146"/>
    </row>
    <row r="13" spans="1:11" ht="9" customHeight="1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24" customHeight="1">
      <c r="A14" s="149" t="s">
        <v>68</v>
      </c>
      <c r="B14" s="149"/>
      <c r="C14" s="23" t="s">
        <v>69</v>
      </c>
      <c r="D14" s="23"/>
      <c r="E14" s="22"/>
      <c r="F14" s="42"/>
      <c r="G14" s="162" t="s">
        <v>70</v>
      </c>
      <c r="H14" s="162"/>
      <c r="I14" s="153"/>
      <c r="J14" s="153"/>
      <c r="K14" s="153"/>
    </row>
    <row r="15" spans="1:11" ht="24" customHeight="1">
      <c r="A15" s="42"/>
      <c r="B15" s="42"/>
      <c r="C15" s="162" t="s">
        <v>71</v>
      </c>
      <c r="D15" s="162"/>
      <c r="E15" s="162"/>
      <c r="F15" s="42"/>
      <c r="G15" s="171"/>
      <c r="H15" s="171"/>
      <c r="I15" s="153"/>
      <c r="J15" s="153"/>
      <c r="K15" s="153"/>
    </row>
    <row r="16" spans="1:11" ht="7.35" customHeight="1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</row>
    <row r="17" spans="1:11" ht="22.7" customHeight="1">
      <c r="A17" s="149" t="s">
        <v>72</v>
      </c>
      <c r="B17" s="149"/>
      <c r="C17" s="149"/>
      <c r="D17" s="170"/>
      <c r="E17" s="170"/>
      <c r="F17" s="170"/>
      <c r="G17" s="170"/>
      <c r="H17" s="170"/>
      <c r="I17" s="170"/>
      <c r="J17" s="170"/>
      <c r="K17" s="170"/>
    </row>
    <row r="18" spans="1:11" ht="22.7" customHeight="1">
      <c r="A18" s="22" t="s">
        <v>73</v>
      </c>
      <c r="B18" s="42"/>
      <c r="C18" s="42"/>
      <c r="D18" s="170"/>
      <c r="E18" s="170"/>
      <c r="F18" s="170"/>
      <c r="G18" s="170"/>
      <c r="H18" s="170"/>
      <c r="I18" s="170"/>
      <c r="J18" s="170"/>
      <c r="K18" s="170"/>
    </row>
    <row r="19" spans="1:11" ht="20.45" customHeight="1">
      <c r="A19" s="162" t="s">
        <v>74</v>
      </c>
      <c r="B19" s="162"/>
      <c r="C19" s="162"/>
      <c r="D19" s="123"/>
      <c r="E19" s="123"/>
      <c r="F19" s="123"/>
      <c r="G19" s="123"/>
      <c r="H19" s="123"/>
      <c r="I19" s="123"/>
      <c r="J19" s="123"/>
      <c r="K19" s="123"/>
    </row>
    <row r="20" spans="1:11" ht="7.5" customHeight="1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</row>
    <row r="21" spans="1:11" s="53" customFormat="1" ht="22.7" customHeight="1">
      <c r="A21" s="22" t="s">
        <v>75</v>
      </c>
      <c r="B21" s="22"/>
      <c r="C21" s="123"/>
      <c r="D21" s="123"/>
      <c r="E21" s="123"/>
      <c r="F21" s="123"/>
      <c r="G21" s="123"/>
      <c r="H21" s="123"/>
      <c r="I21" s="123"/>
      <c r="J21" s="123"/>
      <c r="K21" s="123"/>
    </row>
    <row r="22" spans="1:11" ht="7.5" customHeight="1">
      <c r="A22" s="156"/>
      <c r="B22" s="156"/>
      <c r="C22" s="156"/>
      <c r="D22" s="156"/>
      <c r="E22" s="156"/>
      <c r="F22" s="156"/>
      <c r="G22" s="156"/>
      <c r="H22" s="156"/>
      <c r="I22" s="156"/>
      <c r="J22" s="156"/>
      <c r="K22" s="156"/>
    </row>
    <row r="23" spans="1:11" ht="21" customHeight="1">
      <c r="A23" s="149" t="s">
        <v>76</v>
      </c>
      <c r="B23" s="149"/>
      <c r="C23" s="149"/>
      <c r="D23" s="160"/>
      <c r="E23" s="160"/>
      <c r="F23" s="26" t="s">
        <v>77</v>
      </c>
      <c r="G23" s="157"/>
      <c r="H23" s="157"/>
      <c r="I23" s="123"/>
      <c r="J23" s="123"/>
      <c r="K23" s="123"/>
    </row>
    <row r="24" spans="1:11" ht="7.5" customHeight="1">
      <c r="A24" s="156"/>
      <c r="B24" s="156"/>
      <c r="C24" s="156"/>
      <c r="D24" s="156"/>
      <c r="E24" s="156"/>
      <c r="F24" s="156"/>
      <c r="G24" s="156"/>
      <c r="H24" s="156"/>
      <c r="I24" s="156"/>
      <c r="J24" s="156"/>
      <c r="K24" s="156"/>
    </row>
    <row r="25" spans="1:11" ht="22.7" customHeight="1">
      <c r="A25" s="149" t="s">
        <v>78</v>
      </c>
      <c r="B25" s="149"/>
      <c r="C25" s="149"/>
      <c r="D25" s="149"/>
      <c r="E25" s="149"/>
      <c r="F25" s="149"/>
      <c r="G25" s="128"/>
      <c r="H25" s="128"/>
      <c r="I25" s="154"/>
      <c r="J25" s="154"/>
      <c r="K25" s="154"/>
    </row>
    <row r="26" spans="1:11" ht="22.7" customHeight="1">
      <c r="A26" s="149" t="s">
        <v>79</v>
      </c>
      <c r="B26" s="149"/>
      <c r="C26" s="149"/>
      <c r="D26" s="149"/>
      <c r="E26" s="149"/>
      <c r="F26" s="149"/>
      <c r="G26" s="128"/>
      <c r="H26" s="128"/>
      <c r="I26" s="154"/>
      <c r="J26" s="154"/>
      <c r="K26" s="154"/>
    </row>
    <row r="27" spans="1:11" ht="22.7" customHeight="1">
      <c r="A27" s="149" t="s">
        <v>80</v>
      </c>
      <c r="B27" s="149"/>
      <c r="C27" s="149"/>
      <c r="D27" s="149"/>
      <c r="E27" s="149"/>
      <c r="F27" s="149"/>
      <c r="G27" s="128"/>
      <c r="H27" s="128"/>
      <c r="I27" s="154"/>
      <c r="J27" s="154"/>
      <c r="K27" s="154"/>
    </row>
    <row r="28" spans="1:11" ht="22.7" customHeight="1">
      <c r="A28" s="149" t="s">
        <v>81</v>
      </c>
      <c r="B28" s="149"/>
      <c r="C28" s="149"/>
      <c r="D28" s="149"/>
      <c r="E28" s="149"/>
      <c r="F28" s="149"/>
      <c r="G28" s="157"/>
      <c r="H28" s="157"/>
      <c r="I28" s="157"/>
      <c r="J28" s="157"/>
      <c r="K28" s="157"/>
    </row>
    <row r="29" spans="1:11" ht="15.6" customHeight="1">
      <c r="A29" s="24" t="s">
        <v>82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57"/>
      <c r="H30" s="157"/>
      <c r="I30" s="157"/>
      <c r="J30" s="157"/>
      <c r="K30" s="157"/>
    </row>
    <row r="31" spans="1:11" ht="11.25" hidden="1" customHeight="1">
      <c r="A31" s="24" t="s">
        <v>84</v>
      </c>
      <c r="B31" s="123" t="s">
        <v>85</v>
      </c>
      <c r="C31" s="123"/>
      <c r="D31" s="123"/>
      <c r="E31" s="123"/>
      <c r="F31" s="123"/>
      <c r="G31" s="123"/>
      <c r="H31" s="123"/>
      <c r="I31" s="123"/>
      <c r="J31" s="123"/>
      <c r="K31" s="123"/>
    </row>
    <row r="32" spans="1:11" ht="11.25" hidden="1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1.25" hidden="1" customHeight="1">
      <c r="A33" s="22" t="s">
        <v>86</v>
      </c>
      <c r="B33" s="22"/>
      <c r="C33" s="20" t="s">
        <v>87</v>
      </c>
      <c r="D33" s="162"/>
      <c r="E33" s="162"/>
      <c r="F33" s="20" t="s">
        <v>88</v>
      </c>
      <c r="G33" s="159"/>
      <c r="H33" s="159"/>
      <c r="I33" s="128"/>
      <c r="J33" s="128"/>
      <c r="K33" s="128"/>
    </row>
    <row r="34" spans="1:11" ht="11.25" hidden="1" customHeight="1">
      <c r="A34" s="22"/>
      <c r="B34" s="22"/>
      <c r="C34" s="20" t="s">
        <v>89</v>
      </c>
      <c r="D34" s="162"/>
      <c r="E34" s="162"/>
      <c r="F34" s="20" t="s">
        <v>90</v>
      </c>
      <c r="G34" s="159"/>
      <c r="H34" s="159"/>
      <c r="I34" s="128"/>
      <c r="J34" s="128"/>
      <c r="K34" s="128"/>
    </row>
    <row r="35" spans="1:11" ht="11.25" hidden="1" customHeight="1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</row>
    <row r="36" spans="1:11" ht="11.25" hidden="1" customHeight="1">
      <c r="A36" s="149" t="s">
        <v>38</v>
      </c>
      <c r="B36" s="149"/>
      <c r="C36" s="149"/>
      <c r="D36" s="146" t="s">
        <v>91</v>
      </c>
      <c r="E36" s="146"/>
      <c r="F36" s="146"/>
      <c r="G36" s="26" t="s">
        <v>92</v>
      </c>
      <c r="H36" s="146" t="s">
        <v>93</v>
      </c>
      <c r="I36" s="146"/>
      <c r="J36" s="146"/>
      <c r="K36" s="146"/>
    </row>
    <row r="37" spans="1:11" ht="11.25" hidden="1" customHeight="1">
      <c r="A37" s="128"/>
      <c r="B37" s="128"/>
      <c r="C37" s="128"/>
      <c r="D37" s="128"/>
      <c r="E37" s="128"/>
      <c r="F37" s="128"/>
      <c r="G37" s="128"/>
      <c r="H37" s="128"/>
      <c r="I37" s="128"/>
      <c r="J37" s="128"/>
      <c r="K37" s="128"/>
    </row>
    <row r="38" spans="1:11" ht="11.25" hidden="1" customHeight="1">
      <c r="A38" s="149" t="s">
        <v>39</v>
      </c>
      <c r="B38" s="149"/>
      <c r="C38" s="149"/>
      <c r="D38" s="147">
        <v>43664</v>
      </c>
      <c r="E38" s="147"/>
      <c r="F38" s="147"/>
      <c r="G38" s="146" t="s">
        <v>94</v>
      </c>
      <c r="H38" s="146"/>
      <c r="I38" s="146"/>
      <c r="J38" s="146"/>
      <c r="K38" s="146"/>
    </row>
    <row r="39" spans="1:11" ht="14.25" hidden="1" customHeight="1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</row>
    <row r="40" spans="1:11" ht="11.25" hidden="1" customHeight="1">
      <c r="A40" s="26" t="s">
        <v>95</v>
      </c>
      <c r="B40" s="123" t="s">
        <v>96</v>
      </c>
      <c r="C40" s="123"/>
      <c r="D40" s="145">
        <v>43664</v>
      </c>
      <c r="E40" s="145"/>
      <c r="F40" s="145"/>
      <c r="G40" s="155" t="s">
        <v>97</v>
      </c>
      <c r="H40" s="155"/>
      <c r="I40" s="155"/>
      <c r="J40" s="155"/>
      <c r="K40" s="155"/>
    </row>
    <row r="41" spans="1:11" ht="11.25" hidden="1" customHeight="1">
      <c r="A41" s="141"/>
      <c r="B41" s="141"/>
      <c r="C41" s="141"/>
      <c r="D41" s="131" t="s">
        <v>98</v>
      </c>
      <c r="E41" s="131"/>
      <c r="F41" s="131"/>
      <c r="G41" s="131" t="s">
        <v>99</v>
      </c>
      <c r="H41" s="131"/>
      <c r="I41" s="131"/>
      <c r="J41" s="131"/>
      <c r="K41" s="131"/>
    </row>
    <row r="42" spans="1:11" ht="11.25" hidden="1" customHeight="1">
      <c r="A42" s="26" t="s">
        <v>100</v>
      </c>
      <c r="B42" s="123" t="s">
        <v>101</v>
      </c>
      <c r="C42" s="123"/>
      <c r="D42" s="145">
        <v>43665</v>
      </c>
      <c r="E42" s="145"/>
      <c r="F42" s="145"/>
      <c r="G42" s="155" t="s">
        <v>102</v>
      </c>
      <c r="H42" s="155"/>
      <c r="I42" s="155"/>
      <c r="J42" s="155"/>
      <c r="K42" s="155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57"/>
      <c r="H44" s="157"/>
      <c r="I44" s="157"/>
      <c r="J44" s="157"/>
      <c r="K44" s="157"/>
    </row>
    <row r="45" spans="1:11" ht="15">
      <c r="A45" s="24" t="s">
        <v>84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 ht="9.6" customHeight="1">
      <c r="A46" s="143"/>
      <c r="B46" s="143"/>
      <c r="C46" s="143"/>
      <c r="D46" s="143"/>
      <c r="E46" s="143"/>
      <c r="F46" s="143"/>
      <c r="G46" s="143"/>
      <c r="H46" s="143"/>
      <c r="I46" s="143"/>
      <c r="J46" s="143"/>
      <c r="K46" s="143"/>
    </row>
    <row r="47" spans="1:11" ht="21" customHeight="1">
      <c r="A47" s="22" t="s">
        <v>86</v>
      </c>
      <c r="B47" s="22"/>
      <c r="C47" s="20" t="s">
        <v>87</v>
      </c>
      <c r="D47" s="162"/>
      <c r="E47" s="162"/>
      <c r="F47" s="20" t="s">
        <v>88</v>
      </c>
      <c r="G47" s="159"/>
      <c r="H47" s="159"/>
      <c r="I47" s="128"/>
      <c r="J47" s="128"/>
      <c r="K47" s="128"/>
    </row>
    <row r="48" spans="1:11" ht="21" customHeight="1">
      <c r="A48" s="149"/>
      <c r="B48" s="149"/>
      <c r="C48" s="20" t="s">
        <v>89</v>
      </c>
      <c r="D48" s="162"/>
      <c r="E48" s="162"/>
      <c r="F48" s="20" t="s">
        <v>90</v>
      </c>
      <c r="G48" s="159"/>
      <c r="H48" s="159"/>
      <c r="I48" s="128"/>
      <c r="J48" s="128"/>
      <c r="K48" s="128"/>
    </row>
    <row r="49" spans="1:11" ht="7.5" customHeight="1">
      <c r="A49" s="143"/>
      <c r="B49" s="143"/>
      <c r="C49" s="143"/>
      <c r="D49" s="143"/>
      <c r="E49" s="143"/>
      <c r="F49" s="143"/>
      <c r="G49" s="143"/>
      <c r="H49" s="143"/>
      <c r="I49" s="143"/>
      <c r="J49" s="143"/>
      <c r="K49" s="143"/>
    </row>
    <row r="50" spans="1:11" ht="22.35" customHeight="1">
      <c r="A50" s="149" t="s">
        <v>38</v>
      </c>
      <c r="B50" s="149"/>
      <c r="C50" s="149"/>
      <c r="D50" s="146"/>
      <c r="E50" s="146"/>
      <c r="F50" s="146"/>
      <c r="G50" s="22" t="s">
        <v>92</v>
      </c>
      <c r="H50" s="146"/>
      <c r="I50" s="146"/>
      <c r="J50" s="146"/>
      <c r="K50" s="146"/>
    </row>
    <row r="51" spans="1:11" ht="7.5" customHeight="1">
      <c r="A51" s="143"/>
      <c r="B51" s="143"/>
      <c r="C51" s="143"/>
      <c r="D51" s="143"/>
      <c r="E51" s="143"/>
      <c r="F51" s="143"/>
      <c r="G51" s="143"/>
      <c r="H51" s="143"/>
      <c r="I51" s="143"/>
      <c r="J51" s="143"/>
      <c r="K51" s="143"/>
    </row>
    <row r="52" spans="1:11" ht="22.7" customHeight="1">
      <c r="A52" s="22" t="s">
        <v>106</v>
      </c>
      <c r="B52" s="42"/>
      <c r="C52" s="42"/>
      <c r="D52" s="147"/>
      <c r="E52" s="147"/>
      <c r="F52" s="147"/>
      <c r="G52" s="146"/>
      <c r="H52" s="146"/>
      <c r="I52" s="146"/>
      <c r="J52" s="146"/>
      <c r="K52" s="146"/>
    </row>
    <row r="53" spans="1:11" ht="7.5" customHeight="1">
      <c r="A53" s="141"/>
      <c r="B53" s="141"/>
      <c r="C53" s="141"/>
      <c r="D53" s="141"/>
      <c r="E53" s="141"/>
      <c r="F53" s="141"/>
      <c r="G53" s="141"/>
      <c r="H53" s="141"/>
      <c r="I53" s="141"/>
      <c r="J53" s="141"/>
      <c r="K53" s="141"/>
    </row>
    <row r="54" spans="1:11" ht="33.6" customHeight="1">
      <c r="A54" s="22" t="s">
        <v>95</v>
      </c>
      <c r="B54" s="144"/>
      <c r="C54" s="144"/>
      <c r="D54" s="145"/>
      <c r="E54" s="145"/>
      <c r="F54" s="145"/>
      <c r="G54" s="124"/>
      <c r="H54" s="124"/>
      <c r="I54" s="124"/>
      <c r="J54" s="124"/>
      <c r="K54" s="124"/>
    </row>
    <row r="55" spans="1:11" ht="16.350000000000001" customHeight="1">
      <c r="A55" s="143"/>
      <c r="B55" s="143"/>
      <c r="C55" s="143"/>
      <c r="D55" s="148" t="s">
        <v>98</v>
      </c>
      <c r="E55" s="148"/>
      <c r="F55" s="148"/>
      <c r="G55" s="148" t="s">
        <v>99</v>
      </c>
      <c r="H55" s="148"/>
      <c r="I55" s="148"/>
      <c r="J55" s="148"/>
      <c r="K55" s="148"/>
    </row>
    <row r="56" spans="1:11" ht="33.6" customHeight="1">
      <c r="A56" s="22" t="s">
        <v>100</v>
      </c>
      <c r="B56" s="144"/>
      <c r="C56" s="144"/>
      <c r="D56" s="145"/>
      <c r="E56" s="145"/>
      <c r="F56" s="145"/>
      <c r="G56" s="124"/>
      <c r="H56" s="124"/>
      <c r="I56" s="124"/>
      <c r="J56" s="124"/>
      <c r="K56" s="124"/>
    </row>
    <row r="57" spans="1:11" ht="16.350000000000001" customHeight="1">
      <c r="A57" s="141"/>
      <c r="B57" s="141"/>
      <c r="C57" s="141"/>
      <c r="D57" s="131" t="s">
        <v>98</v>
      </c>
      <c r="E57" s="131"/>
      <c r="F57" s="131"/>
      <c r="G57" s="131" t="s">
        <v>99</v>
      </c>
      <c r="H57" s="131"/>
      <c r="I57" s="131"/>
      <c r="J57" s="131"/>
      <c r="K57" s="131"/>
    </row>
    <row r="58" spans="1:11" ht="13.5" thickBot="1">
      <c r="A58" s="128"/>
      <c r="B58" s="128"/>
      <c r="C58" s="128"/>
      <c r="D58" s="128"/>
      <c r="E58" s="128"/>
      <c r="F58" s="128"/>
      <c r="G58" s="128"/>
      <c r="H58" s="128"/>
      <c r="I58" s="128"/>
      <c r="J58" s="128"/>
      <c r="K58" s="128"/>
    </row>
    <row r="59" spans="1:11" ht="11.45" customHeight="1">
      <c r="A59" s="125"/>
      <c r="B59" s="125"/>
      <c r="C59" s="125"/>
      <c r="D59" s="125"/>
      <c r="E59" s="125"/>
      <c r="F59" s="125"/>
      <c r="G59" s="125"/>
      <c r="H59" s="125"/>
      <c r="I59" s="125"/>
      <c r="J59" s="125"/>
      <c r="K59" s="125"/>
    </row>
    <row r="60" spans="1:11" ht="18">
      <c r="A60" s="138" t="s">
        <v>43</v>
      </c>
      <c r="B60" s="138"/>
      <c r="C60" s="138"/>
      <c r="D60" s="138"/>
      <c r="E60" s="138"/>
      <c r="F60" s="138"/>
      <c r="G60" s="138"/>
      <c r="H60" s="138"/>
      <c r="I60" s="138"/>
      <c r="J60" s="138"/>
      <c r="K60" s="138"/>
    </row>
    <row r="61" spans="1:11" ht="6" customHeight="1">
      <c r="A61" s="128"/>
      <c r="B61" s="128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50.45" customHeight="1">
      <c r="A62" s="43"/>
      <c r="B62" s="30" t="s">
        <v>44</v>
      </c>
      <c r="C62" s="132" t="s">
        <v>108</v>
      </c>
      <c r="D62" s="133"/>
      <c r="E62" s="134"/>
      <c r="F62" s="31" t="s">
        <v>111</v>
      </c>
      <c r="G62" s="150" t="s">
        <v>107</v>
      </c>
      <c r="H62" s="151"/>
      <c r="I62" s="151"/>
      <c r="J62" s="42"/>
      <c r="K62" s="42"/>
    </row>
    <row r="63" spans="1:11" ht="18" customHeight="1">
      <c r="A63" s="42"/>
      <c r="B63" s="32" t="s">
        <v>3</v>
      </c>
      <c r="C63" s="135" t="s">
        <v>34</v>
      </c>
      <c r="D63" s="136"/>
      <c r="E63" s="137"/>
      <c r="F63" s="33" t="s">
        <v>3</v>
      </c>
      <c r="G63" s="135" t="s">
        <v>3</v>
      </c>
      <c r="H63" s="136"/>
      <c r="I63" s="136"/>
      <c r="J63" s="42"/>
      <c r="K63" s="42"/>
    </row>
    <row r="64" spans="1:11" ht="9" customHeight="1">
      <c r="A64" s="34"/>
      <c r="B64" s="35"/>
      <c r="C64" s="126"/>
      <c r="D64" s="127"/>
      <c r="E64" s="127"/>
      <c r="F64" s="36"/>
      <c r="G64" s="126"/>
      <c r="H64" s="127"/>
      <c r="I64" s="127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29" t="s">
        <v>112</v>
      </c>
      <c r="D65" s="130"/>
      <c r="E65" s="130"/>
      <c r="F65" s="38" t="e">
        <f>Auswertung!E62</f>
        <v>#DIV/0!</v>
      </c>
      <c r="G65" s="139" t="s">
        <v>113</v>
      </c>
      <c r="H65" s="140"/>
      <c r="I65" s="140"/>
      <c r="J65" s="42"/>
      <c r="K65" s="42"/>
    </row>
    <row r="66" spans="1:11" ht="15" customHeight="1">
      <c r="A66" s="21"/>
      <c r="B66" s="39"/>
      <c r="C66" s="139"/>
      <c r="D66" s="140"/>
      <c r="E66" s="140"/>
      <c r="F66" s="38"/>
      <c r="G66" s="126"/>
      <c r="H66" s="127"/>
      <c r="I66" s="127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29" t="s">
        <v>114</v>
      </c>
      <c r="D67" s="130"/>
      <c r="E67" s="130"/>
      <c r="F67" s="40" t="str">
        <f>Auswertung!G60</f>
        <v xml:space="preserve"> </v>
      </c>
      <c r="G67" s="139" t="s">
        <v>115</v>
      </c>
      <c r="H67" s="140"/>
      <c r="I67" s="140"/>
      <c r="J67" s="42"/>
      <c r="K67" s="42"/>
    </row>
    <row r="68" spans="1:11" ht="6" customHeight="1">
      <c r="A68" s="128"/>
      <c r="B68" s="128"/>
      <c r="C68" s="128"/>
      <c r="D68" s="128"/>
      <c r="E68" s="128"/>
      <c r="F68" s="128"/>
      <c r="G68" s="128"/>
      <c r="H68" s="128"/>
      <c r="I68" s="128"/>
      <c r="J68" s="128"/>
      <c r="K68" s="128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28"/>
      <c r="B70" s="128"/>
      <c r="C70" s="128"/>
      <c r="D70" s="128"/>
      <c r="E70" s="128"/>
      <c r="F70" s="128"/>
      <c r="G70" s="128"/>
      <c r="H70" s="128"/>
      <c r="I70" s="128"/>
      <c r="J70" s="128"/>
      <c r="K70" s="128"/>
    </row>
    <row r="71" spans="1:11" ht="15">
      <c r="A71" s="152" t="s">
        <v>105</v>
      </c>
      <c r="B71" s="152"/>
      <c r="C71" s="152"/>
      <c r="D71" s="152"/>
      <c r="E71" s="152"/>
      <c r="F71" s="152"/>
      <c r="G71" s="152"/>
      <c r="H71" s="152"/>
      <c r="I71" s="152"/>
      <c r="J71" s="152"/>
      <c r="K71" s="152"/>
    </row>
    <row r="72" spans="1:11" ht="6" customHeight="1">
      <c r="A72" s="142"/>
      <c r="B72" s="142"/>
      <c r="C72" s="142"/>
      <c r="D72" s="142"/>
      <c r="E72" s="142"/>
      <c r="F72" s="142"/>
      <c r="G72" s="142"/>
      <c r="H72" s="142"/>
      <c r="I72" s="142"/>
      <c r="J72" s="142"/>
      <c r="K72" s="142"/>
    </row>
    <row r="73" spans="1:11" ht="1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</row>
    <row r="74" spans="1:11" ht="15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</row>
    <row r="75" spans="1:11" ht="1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</row>
    <row r="76" spans="1:11" ht="1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</row>
    <row r="77" spans="1:11" ht="13.7" customHeight="1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</row>
    <row r="78" spans="1:11" ht="13.7" customHeight="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zRIuIJr1n/IsLlRxWF8mdP2MEjLn+hk3SaLTc2KNfRBJD6jtBtIIxL2s0zIyXCDJBgvmL5p20mTI7boQ+yU33w==" saltValue="VZzBrCerWwI7zbl+qkfPTQ==" spinCount="100000" sheet="1" objects="1" scenarios="1"/>
  <dataConsolidate/>
  <mergeCells count="128">
    <mergeCell ref="A48:B48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  <mergeCell ref="A19:C19"/>
    <mergeCell ref="A14:B14"/>
    <mergeCell ref="C15:E15"/>
    <mergeCell ref="A13:K13"/>
    <mergeCell ref="A11:K11"/>
    <mergeCell ref="C21:E21"/>
    <mergeCell ref="D17:K17"/>
    <mergeCell ref="D18:K18"/>
    <mergeCell ref="D19:K19"/>
    <mergeCell ref="G14:H14"/>
    <mergeCell ref="G15:H15"/>
    <mergeCell ref="I14:K1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I47:K47"/>
    <mergeCell ref="I48:K48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2:K32"/>
    <mergeCell ref="I23:K23"/>
    <mergeCell ref="G25:H25"/>
    <mergeCell ref="I26:K26"/>
    <mergeCell ref="A23:C23"/>
    <mergeCell ref="A37:K37"/>
    <mergeCell ref="D38:F38"/>
    <mergeCell ref="G38:K38"/>
    <mergeCell ref="A35:K35"/>
    <mergeCell ref="G33:H33"/>
    <mergeCell ref="H36:K36"/>
    <mergeCell ref="G34:H34"/>
    <mergeCell ref="I33:K33"/>
    <mergeCell ref="I34:K34"/>
    <mergeCell ref="D36:F36"/>
    <mergeCell ref="G30:K30"/>
    <mergeCell ref="D23:E23"/>
    <mergeCell ref="A24:K24"/>
    <mergeCell ref="G62:I62"/>
    <mergeCell ref="G63:I63"/>
    <mergeCell ref="A73:K73"/>
    <mergeCell ref="A74:K74"/>
    <mergeCell ref="A71:K71"/>
    <mergeCell ref="A39:K39"/>
    <mergeCell ref="I15:K15"/>
    <mergeCell ref="I27:K27"/>
    <mergeCell ref="B29:K29"/>
    <mergeCell ref="G26:H26"/>
    <mergeCell ref="G27:H27"/>
    <mergeCell ref="A16:K16"/>
    <mergeCell ref="B40:C40"/>
    <mergeCell ref="B42:C42"/>
    <mergeCell ref="D40:F40"/>
    <mergeCell ref="D41:F41"/>
    <mergeCell ref="D42:F42"/>
    <mergeCell ref="G41:K41"/>
    <mergeCell ref="G40:K40"/>
    <mergeCell ref="G42:K42"/>
    <mergeCell ref="A41:C41"/>
    <mergeCell ref="A22:K22"/>
    <mergeCell ref="I25:K25"/>
    <mergeCell ref="G23:H23"/>
    <mergeCell ref="A49:K49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D55:F55"/>
    <mergeCell ref="G55:K55"/>
    <mergeCell ref="A50:C50"/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60:K60"/>
    <mergeCell ref="C66:E66"/>
    <mergeCell ref="C67:E67"/>
    <mergeCell ref="A57:C57"/>
    <mergeCell ref="D57:F57"/>
    <mergeCell ref="A75:K75"/>
    <mergeCell ref="G65:I65"/>
    <mergeCell ref="G67:I67"/>
    <mergeCell ref="G64:I64"/>
    <mergeCell ref="G66:I66"/>
    <mergeCell ref="A72:K72"/>
    <mergeCell ref="A70:K70"/>
    <mergeCell ref="A68:K68"/>
    <mergeCell ref="A61:K61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Check Box 5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Check Box 6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Check Box 7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Check Box 8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Check Box 9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Check Box 1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Check Box 11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Check Box 12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Check Box 13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Check Box 14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Check Box 15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Check Box 16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Check Box 17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Check Box 18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abSelected="1" view="pageLayout" zoomScaleNormal="100" workbookViewId="0">
      <selection activeCell="C42" sqref="C42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84" t="s">
        <v>110</v>
      </c>
      <c r="B1" s="184"/>
      <c r="C1" s="184"/>
      <c r="D1" s="184"/>
      <c r="E1" s="184"/>
      <c r="F1" s="184"/>
      <c r="G1" s="184"/>
      <c r="H1" s="184"/>
      <c r="I1" s="184"/>
    </row>
    <row r="2" spans="1:15" ht="20.45" customHeight="1">
      <c r="A2" s="185" t="s">
        <v>117</v>
      </c>
      <c r="B2" s="185"/>
      <c r="C2" s="185"/>
      <c r="D2" s="185"/>
      <c r="E2" s="185"/>
      <c r="F2" s="185"/>
      <c r="G2" s="185"/>
      <c r="H2" s="185"/>
      <c r="I2" s="185"/>
    </row>
    <row r="3" spans="1:15" ht="7.7" customHeight="1">
      <c r="A3" s="186"/>
      <c r="B3" s="186"/>
      <c r="C3" s="186"/>
      <c r="D3" s="186"/>
      <c r="E3" s="186"/>
      <c r="F3" s="186"/>
      <c r="G3" s="186"/>
      <c r="H3" s="186"/>
      <c r="I3" s="186"/>
    </row>
    <row r="4" spans="1:15">
      <c r="A4" s="54" t="s">
        <v>64</v>
      </c>
      <c r="B4" s="187">
        <f>'Zusammenstellung '!D52</f>
        <v>0</v>
      </c>
      <c r="C4" s="188"/>
      <c r="D4" s="54" t="s">
        <v>65</v>
      </c>
      <c r="E4" s="55"/>
      <c r="F4" s="188">
        <f>'Zusammenstellung '!B12</f>
        <v>0</v>
      </c>
      <c r="G4" s="188"/>
      <c r="H4" s="188"/>
      <c r="I4" s="188"/>
    </row>
    <row r="5" spans="1:15">
      <c r="A5" s="54"/>
      <c r="B5" s="54"/>
      <c r="C5" s="54"/>
      <c r="D5" s="54" t="s">
        <v>66</v>
      </c>
      <c r="E5" s="55"/>
      <c r="F5" s="188">
        <f>'Zusammenstellung '!F12</f>
        <v>0</v>
      </c>
      <c r="G5" s="188"/>
      <c r="H5" s="188"/>
      <c r="I5" s="188"/>
    </row>
    <row r="6" spans="1:15" ht="6.75" customHeight="1">
      <c r="A6" s="47"/>
      <c r="B6" s="47"/>
      <c r="C6" s="47"/>
      <c r="D6" s="47"/>
      <c r="E6" s="47"/>
      <c r="F6" s="47"/>
      <c r="G6" s="47"/>
      <c r="H6" s="47"/>
      <c r="I6" s="47"/>
      <c r="J6" s="14"/>
      <c r="K6" s="14"/>
      <c r="L6" s="14"/>
      <c r="M6" s="14"/>
      <c r="N6" s="3"/>
    </row>
    <row r="7" spans="1:15" ht="6" customHeight="1">
      <c r="A7" s="56"/>
      <c r="B7" s="57"/>
      <c r="C7" s="57"/>
      <c r="D7" s="57"/>
      <c r="E7" s="58"/>
      <c r="F7" s="59"/>
      <c r="G7" s="60"/>
      <c r="H7" s="60"/>
      <c r="I7" s="181" t="s">
        <v>45</v>
      </c>
      <c r="J7" s="7"/>
      <c r="K7" s="7"/>
      <c r="L7" s="7"/>
      <c r="M7" s="7"/>
      <c r="N7" s="7"/>
    </row>
    <row r="8" spans="1:15" ht="21.75" customHeight="1">
      <c r="A8" s="61" t="s">
        <v>5</v>
      </c>
      <c r="B8" s="62" t="s">
        <v>61</v>
      </c>
      <c r="C8" s="62" t="s">
        <v>62</v>
      </c>
      <c r="D8" s="62" t="s">
        <v>116</v>
      </c>
      <c r="E8" s="63" t="s">
        <v>1</v>
      </c>
      <c r="F8" s="64" t="s">
        <v>0</v>
      </c>
      <c r="G8" s="65" t="s">
        <v>2</v>
      </c>
      <c r="H8" s="65"/>
      <c r="I8" s="182"/>
      <c r="J8" s="13"/>
      <c r="K8" s="13"/>
      <c r="L8" s="13"/>
      <c r="M8" s="13"/>
      <c r="N8" s="2"/>
      <c r="O8" s="8"/>
    </row>
    <row r="9" spans="1:15" ht="18" customHeight="1">
      <c r="A9" s="61"/>
      <c r="B9" s="62" t="s">
        <v>4</v>
      </c>
      <c r="C9" s="62" t="s">
        <v>4</v>
      </c>
      <c r="D9" s="62" t="s">
        <v>4</v>
      </c>
      <c r="E9" s="63" t="s">
        <v>3</v>
      </c>
      <c r="F9" s="66" t="s">
        <v>3</v>
      </c>
      <c r="G9" s="65" t="s">
        <v>3</v>
      </c>
      <c r="H9" s="65"/>
      <c r="I9" s="66" t="s">
        <v>3</v>
      </c>
      <c r="J9" s="13"/>
      <c r="K9" s="13"/>
      <c r="L9" s="13"/>
      <c r="M9" s="13"/>
      <c r="N9" s="2"/>
    </row>
    <row r="10" spans="1:15" ht="6.75" customHeight="1">
      <c r="A10" s="67"/>
      <c r="B10" s="57"/>
      <c r="C10" s="57"/>
      <c r="D10" s="57"/>
      <c r="E10" s="58"/>
      <c r="F10" s="59"/>
      <c r="G10" s="60"/>
      <c r="H10" s="60"/>
      <c r="I10" s="59"/>
      <c r="J10" s="7"/>
      <c r="K10" s="7"/>
      <c r="L10" s="7"/>
      <c r="M10" s="7"/>
      <c r="N10" s="7"/>
    </row>
    <row r="11" spans="1:15" ht="14.1" customHeight="1">
      <c r="A11" s="68" t="s">
        <v>47</v>
      </c>
      <c r="B11" s="69">
        <v>32468840.475000001</v>
      </c>
      <c r="C11" s="69">
        <v>5327283.8437999999</v>
      </c>
      <c r="D11" s="122">
        <v>699.42845</v>
      </c>
      <c r="E11" s="70"/>
      <c r="F11" s="71"/>
      <c r="G11" s="72"/>
      <c r="H11" s="72"/>
      <c r="I11" s="71"/>
      <c r="J11" s="5"/>
      <c r="K11" s="10"/>
      <c r="L11" s="10"/>
      <c r="M11" s="10"/>
    </row>
    <row r="12" spans="1:15" ht="14.1" customHeight="1">
      <c r="A12" s="73" t="s">
        <v>6</v>
      </c>
      <c r="B12" s="74"/>
      <c r="C12" s="74"/>
      <c r="D12" s="74"/>
      <c r="E12" s="75" t="str">
        <f>IF(B12=0," ",(B$11-B12)*100)</f>
        <v xml:space="preserve"> </v>
      </c>
      <c r="F12" s="76" t="str">
        <f>IF(C12=0," ",(C$11-C12)*100)</f>
        <v xml:space="preserve"> </v>
      </c>
      <c r="G12" s="77" t="str">
        <f>IF(D12=0," ",(D$11-D12)*100)</f>
        <v xml:space="preserve"> </v>
      </c>
      <c r="H12" s="77" t="str">
        <f t="shared" ref="H12:H37" si="0">IF(G12=" "," ",SQRT(G12^2))</f>
        <v xml:space="preserve"> </v>
      </c>
      <c r="I12" s="78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73" t="s">
        <v>9</v>
      </c>
      <c r="B13" s="74"/>
      <c r="C13" s="74"/>
      <c r="D13" s="74"/>
      <c r="E13" s="75" t="str">
        <f t="shared" ref="E13:E23" si="1">IF(B13=0," ",(B$11-B13)*100)</f>
        <v xml:space="preserve"> </v>
      </c>
      <c r="F13" s="76" t="str">
        <f t="shared" ref="F13:F23" si="2">IF(C13=0," ",(C$11-C13)*100)</f>
        <v xml:space="preserve"> </v>
      </c>
      <c r="G13" s="77" t="str">
        <f t="shared" ref="G13:G23" si="3">IF(D13=0," ",(D$11-D13)*100)</f>
        <v xml:space="preserve"> </v>
      </c>
      <c r="H13" s="77" t="str">
        <f t="shared" si="0"/>
        <v xml:space="preserve"> </v>
      </c>
      <c r="I13" s="78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73" t="s">
        <v>12</v>
      </c>
      <c r="B14" s="74"/>
      <c r="C14" s="74"/>
      <c r="D14" s="74"/>
      <c r="E14" s="75" t="str">
        <f t="shared" si="1"/>
        <v xml:space="preserve"> </v>
      </c>
      <c r="F14" s="76" t="str">
        <f t="shared" si="2"/>
        <v xml:space="preserve"> </v>
      </c>
      <c r="G14" s="77" t="str">
        <f t="shared" si="3"/>
        <v xml:space="preserve"> </v>
      </c>
      <c r="H14" s="77" t="str">
        <f t="shared" si="0"/>
        <v xml:space="preserve"> </v>
      </c>
      <c r="I14" s="78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73" t="s">
        <v>8</v>
      </c>
      <c r="B15" s="74"/>
      <c r="C15" s="74"/>
      <c r="D15" s="74"/>
      <c r="E15" s="75" t="str">
        <f t="shared" si="1"/>
        <v xml:space="preserve"> </v>
      </c>
      <c r="F15" s="76" t="str">
        <f t="shared" si="2"/>
        <v xml:space="preserve"> </v>
      </c>
      <c r="G15" s="77" t="str">
        <f t="shared" si="3"/>
        <v xml:space="preserve"> </v>
      </c>
      <c r="H15" s="77" t="str">
        <f t="shared" si="0"/>
        <v xml:space="preserve"> </v>
      </c>
      <c r="I15" s="78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73" t="s">
        <v>10</v>
      </c>
      <c r="B16" s="74"/>
      <c r="C16" s="74"/>
      <c r="D16" s="74"/>
      <c r="E16" s="75" t="str">
        <f t="shared" si="1"/>
        <v xml:space="preserve"> </v>
      </c>
      <c r="F16" s="76" t="str">
        <f t="shared" si="2"/>
        <v xml:space="preserve"> </v>
      </c>
      <c r="G16" s="77" t="str">
        <f t="shared" si="3"/>
        <v xml:space="preserve"> </v>
      </c>
      <c r="H16" s="77" t="str">
        <f t="shared" si="0"/>
        <v xml:space="preserve"> </v>
      </c>
      <c r="I16" s="78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73" t="s">
        <v>13</v>
      </c>
      <c r="B17" s="74"/>
      <c r="C17" s="74"/>
      <c r="D17" s="74"/>
      <c r="E17" s="75" t="str">
        <f t="shared" si="1"/>
        <v xml:space="preserve"> </v>
      </c>
      <c r="F17" s="76" t="str">
        <f t="shared" si="2"/>
        <v xml:space="preserve"> </v>
      </c>
      <c r="G17" s="77" t="str">
        <f t="shared" si="3"/>
        <v xml:space="preserve"> </v>
      </c>
      <c r="H17" s="77" t="str">
        <f t="shared" si="0"/>
        <v xml:space="preserve"> </v>
      </c>
      <c r="I17" s="78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73" t="s">
        <v>7</v>
      </c>
      <c r="B18" s="74"/>
      <c r="C18" s="74"/>
      <c r="D18" s="74"/>
      <c r="E18" s="75" t="str">
        <f t="shared" si="1"/>
        <v xml:space="preserve"> </v>
      </c>
      <c r="F18" s="76" t="str">
        <f t="shared" si="2"/>
        <v xml:space="preserve"> </v>
      </c>
      <c r="G18" s="77" t="str">
        <f t="shared" si="3"/>
        <v xml:space="preserve"> </v>
      </c>
      <c r="H18" s="77" t="str">
        <f t="shared" si="0"/>
        <v xml:space="preserve"> </v>
      </c>
      <c r="I18" s="78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73" t="s">
        <v>11</v>
      </c>
      <c r="B19" s="74"/>
      <c r="C19" s="74"/>
      <c r="D19" s="74"/>
      <c r="E19" s="75" t="str">
        <f t="shared" si="1"/>
        <v xml:space="preserve"> </v>
      </c>
      <c r="F19" s="76" t="str">
        <f t="shared" si="2"/>
        <v xml:space="preserve"> </v>
      </c>
      <c r="G19" s="77" t="str">
        <f t="shared" si="3"/>
        <v xml:space="preserve"> </v>
      </c>
      <c r="H19" s="77" t="str">
        <f t="shared" si="0"/>
        <v xml:space="preserve"> </v>
      </c>
      <c r="I19" s="78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73" t="s">
        <v>14</v>
      </c>
      <c r="B20" s="74"/>
      <c r="C20" s="74"/>
      <c r="D20" s="74"/>
      <c r="E20" s="75" t="str">
        <f t="shared" si="1"/>
        <v xml:space="preserve"> </v>
      </c>
      <c r="F20" s="76" t="str">
        <f t="shared" si="2"/>
        <v xml:space="preserve"> </v>
      </c>
      <c r="G20" s="77" t="str">
        <f t="shared" si="3"/>
        <v xml:space="preserve"> </v>
      </c>
      <c r="H20" s="77" t="str">
        <f t="shared" si="0"/>
        <v xml:space="preserve"> </v>
      </c>
      <c r="I20" s="78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73" t="s">
        <v>52</v>
      </c>
      <c r="B21" s="74"/>
      <c r="C21" s="74"/>
      <c r="D21" s="74"/>
      <c r="E21" s="75" t="str">
        <f t="shared" si="1"/>
        <v xml:space="preserve"> </v>
      </c>
      <c r="F21" s="76" t="str">
        <f t="shared" si="2"/>
        <v xml:space="preserve"> </v>
      </c>
      <c r="G21" s="77" t="str">
        <f t="shared" si="3"/>
        <v xml:space="preserve"> </v>
      </c>
      <c r="H21" s="77" t="str">
        <f t="shared" si="0"/>
        <v xml:space="preserve"> </v>
      </c>
      <c r="I21" s="78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73" t="s">
        <v>53</v>
      </c>
      <c r="B22" s="74"/>
      <c r="C22" s="74"/>
      <c r="D22" s="74"/>
      <c r="E22" s="75" t="str">
        <f t="shared" si="1"/>
        <v xml:space="preserve"> </v>
      </c>
      <c r="F22" s="76" t="str">
        <f t="shared" si="2"/>
        <v xml:space="preserve"> </v>
      </c>
      <c r="G22" s="77" t="str">
        <f t="shared" si="3"/>
        <v xml:space="preserve"> </v>
      </c>
      <c r="H22" s="77" t="str">
        <f t="shared" si="0"/>
        <v xml:space="preserve"> </v>
      </c>
      <c r="I22" s="78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73" t="s">
        <v>54</v>
      </c>
      <c r="B23" s="74"/>
      <c r="C23" s="74"/>
      <c r="D23" s="74"/>
      <c r="E23" s="75" t="str">
        <f t="shared" si="1"/>
        <v xml:space="preserve"> </v>
      </c>
      <c r="F23" s="76" t="str">
        <f t="shared" si="2"/>
        <v xml:space="preserve"> </v>
      </c>
      <c r="G23" s="77" t="str">
        <f t="shared" si="3"/>
        <v xml:space="preserve"> </v>
      </c>
      <c r="H23" s="77" t="str">
        <f t="shared" si="0"/>
        <v xml:space="preserve"> </v>
      </c>
      <c r="I23" s="78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79"/>
      <c r="B24" s="80"/>
      <c r="C24" s="80"/>
      <c r="D24" s="80"/>
      <c r="E24" s="70"/>
      <c r="F24" s="71"/>
      <c r="G24" s="72"/>
      <c r="H24" s="72"/>
      <c r="I24" s="81"/>
      <c r="J24" s="5"/>
      <c r="K24" s="6"/>
      <c r="L24" s="4"/>
      <c r="M24" s="4"/>
      <c r="N24" s="4"/>
    </row>
    <row r="25" spans="1:14" ht="14.1" customHeight="1">
      <c r="A25" s="68" t="s">
        <v>48</v>
      </c>
      <c r="B25" s="69">
        <v>32468856.8741</v>
      </c>
      <c r="C25" s="69">
        <v>5327236.6366999997</v>
      </c>
      <c r="D25" s="122">
        <v>698.41804000000002</v>
      </c>
      <c r="E25" s="70"/>
      <c r="F25" s="71"/>
      <c r="G25" s="72"/>
      <c r="H25" s="72"/>
      <c r="I25" s="81"/>
      <c r="J25" s="5"/>
      <c r="K25" s="6"/>
      <c r="L25" s="4"/>
      <c r="M25" s="4"/>
      <c r="N25" s="4"/>
    </row>
    <row r="26" spans="1:14" ht="14.1" customHeight="1">
      <c r="A26" s="73" t="s">
        <v>15</v>
      </c>
      <c r="B26" s="74"/>
      <c r="C26" s="74"/>
      <c r="D26" s="74"/>
      <c r="E26" s="75" t="str">
        <f>IF(B26=0," ",(B$25-B26)*100)</f>
        <v xml:space="preserve"> </v>
      </c>
      <c r="F26" s="76" t="str">
        <f>IF(C26=0," ",(C$25-C26)*100)</f>
        <v xml:space="preserve"> </v>
      </c>
      <c r="G26" s="77" t="str">
        <f>IF(D26=0," ",(D$25-D26)*100)</f>
        <v xml:space="preserve"> </v>
      </c>
      <c r="H26" s="77" t="str">
        <f t="shared" si="0"/>
        <v xml:space="preserve"> </v>
      </c>
      <c r="I26" s="78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73" t="s">
        <v>18</v>
      </c>
      <c r="B27" s="74"/>
      <c r="C27" s="74"/>
      <c r="D27" s="74"/>
      <c r="E27" s="75" t="str">
        <f t="shared" ref="E27:E37" si="5">IF(B27=0," ",(B$25-B27)*100)</f>
        <v xml:space="preserve"> </v>
      </c>
      <c r="F27" s="76" t="str">
        <f t="shared" ref="F27:F37" si="6">IF(C27=0," ",(C$25-C27)*100)</f>
        <v xml:space="preserve"> </v>
      </c>
      <c r="G27" s="77" t="str">
        <f t="shared" ref="G27:G37" si="7">IF(D27=0," ",(D$25-D27)*100)</f>
        <v xml:space="preserve"> </v>
      </c>
      <c r="H27" s="77" t="str">
        <f t="shared" si="0"/>
        <v xml:space="preserve"> </v>
      </c>
      <c r="I27" s="78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73" t="s">
        <v>21</v>
      </c>
      <c r="B28" s="74"/>
      <c r="C28" s="74"/>
      <c r="D28" s="74"/>
      <c r="E28" s="75" t="str">
        <f t="shared" si="5"/>
        <v xml:space="preserve"> </v>
      </c>
      <c r="F28" s="76" t="str">
        <f t="shared" si="6"/>
        <v xml:space="preserve"> </v>
      </c>
      <c r="G28" s="77" t="str">
        <f t="shared" si="7"/>
        <v xml:space="preserve"> </v>
      </c>
      <c r="H28" s="77" t="str">
        <f t="shared" si="0"/>
        <v xml:space="preserve"> </v>
      </c>
      <c r="I28" s="78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73" t="s">
        <v>16</v>
      </c>
      <c r="B29" s="74"/>
      <c r="C29" s="74"/>
      <c r="D29" s="74"/>
      <c r="E29" s="75" t="str">
        <f t="shared" si="5"/>
        <v xml:space="preserve"> </v>
      </c>
      <c r="F29" s="76" t="str">
        <f t="shared" si="6"/>
        <v xml:space="preserve"> </v>
      </c>
      <c r="G29" s="77" t="str">
        <f t="shared" si="7"/>
        <v xml:space="preserve"> </v>
      </c>
      <c r="H29" s="77" t="str">
        <f t="shared" si="0"/>
        <v xml:space="preserve"> </v>
      </c>
      <c r="I29" s="78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73" t="s">
        <v>19</v>
      </c>
      <c r="B30" s="74"/>
      <c r="C30" s="74"/>
      <c r="D30" s="74"/>
      <c r="E30" s="75" t="str">
        <f t="shared" si="5"/>
        <v xml:space="preserve"> </v>
      </c>
      <c r="F30" s="76" t="str">
        <f t="shared" si="6"/>
        <v xml:space="preserve"> </v>
      </c>
      <c r="G30" s="77" t="str">
        <f t="shared" si="7"/>
        <v xml:space="preserve"> </v>
      </c>
      <c r="H30" s="77" t="str">
        <f t="shared" si="0"/>
        <v xml:space="preserve"> </v>
      </c>
      <c r="I30" s="78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73" t="s">
        <v>22</v>
      </c>
      <c r="B31" s="74"/>
      <c r="C31" s="74"/>
      <c r="D31" s="74"/>
      <c r="E31" s="75" t="str">
        <f t="shared" si="5"/>
        <v xml:space="preserve"> </v>
      </c>
      <c r="F31" s="76" t="str">
        <f t="shared" si="6"/>
        <v xml:space="preserve"> </v>
      </c>
      <c r="G31" s="77" t="str">
        <f t="shared" si="7"/>
        <v xml:space="preserve"> </v>
      </c>
      <c r="H31" s="77" t="str">
        <f t="shared" si="0"/>
        <v xml:space="preserve"> </v>
      </c>
      <c r="I31" s="78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73" t="s">
        <v>17</v>
      </c>
      <c r="B32" s="74"/>
      <c r="C32" s="74"/>
      <c r="D32" s="74"/>
      <c r="E32" s="75" t="str">
        <f t="shared" si="5"/>
        <v xml:space="preserve"> </v>
      </c>
      <c r="F32" s="76" t="str">
        <f t="shared" si="6"/>
        <v xml:space="preserve"> </v>
      </c>
      <c r="G32" s="77" t="str">
        <f t="shared" si="7"/>
        <v xml:space="preserve"> </v>
      </c>
      <c r="H32" s="77" t="str">
        <f t="shared" si="0"/>
        <v xml:space="preserve"> </v>
      </c>
      <c r="I32" s="78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73" t="s">
        <v>20</v>
      </c>
      <c r="B33" s="74"/>
      <c r="C33" s="74"/>
      <c r="D33" s="74"/>
      <c r="E33" s="75" t="str">
        <f t="shared" si="5"/>
        <v xml:space="preserve"> </v>
      </c>
      <c r="F33" s="76" t="str">
        <f t="shared" si="6"/>
        <v xml:space="preserve"> </v>
      </c>
      <c r="G33" s="77" t="str">
        <f t="shared" si="7"/>
        <v xml:space="preserve"> </v>
      </c>
      <c r="H33" s="77" t="str">
        <f t="shared" si="0"/>
        <v xml:space="preserve"> </v>
      </c>
      <c r="I33" s="78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73" t="s">
        <v>23</v>
      </c>
      <c r="B34" s="74"/>
      <c r="C34" s="74"/>
      <c r="D34" s="74"/>
      <c r="E34" s="75" t="str">
        <f t="shared" si="5"/>
        <v xml:space="preserve"> </v>
      </c>
      <c r="F34" s="76" t="str">
        <f t="shared" si="6"/>
        <v xml:space="preserve"> </v>
      </c>
      <c r="G34" s="77" t="str">
        <f t="shared" si="7"/>
        <v xml:space="preserve"> </v>
      </c>
      <c r="H34" s="77" t="str">
        <f t="shared" si="0"/>
        <v xml:space="preserve"> </v>
      </c>
      <c r="I34" s="78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73" t="s">
        <v>55</v>
      </c>
      <c r="B35" s="74"/>
      <c r="C35" s="74"/>
      <c r="D35" s="74"/>
      <c r="E35" s="75" t="str">
        <f t="shared" si="5"/>
        <v xml:space="preserve"> </v>
      </c>
      <c r="F35" s="76" t="str">
        <f t="shared" si="6"/>
        <v xml:space="preserve"> </v>
      </c>
      <c r="G35" s="77" t="str">
        <f t="shared" si="7"/>
        <v xml:space="preserve"> </v>
      </c>
      <c r="H35" s="77" t="str">
        <f t="shared" si="0"/>
        <v xml:space="preserve"> </v>
      </c>
      <c r="I35" s="78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73" t="s">
        <v>56</v>
      </c>
      <c r="B36" s="74"/>
      <c r="C36" s="74"/>
      <c r="D36" s="74"/>
      <c r="E36" s="75" t="str">
        <f t="shared" si="5"/>
        <v xml:space="preserve"> </v>
      </c>
      <c r="F36" s="76" t="str">
        <f t="shared" si="6"/>
        <v xml:space="preserve"> </v>
      </c>
      <c r="G36" s="77" t="str">
        <f t="shared" si="7"/>
        <v xml:space="preserve"> </v>
      </c>
      <c r="H36" s="77" t="str">
        <f t="shared" si="0"/>
        <v xml:space="preserve"> </v>
      </c>
      <c r="I36" s="78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73" t="s">
        <v>57</v>
      </c>
      <c r="B37" s="74"/>
      <c r="C37" s="74"/>
      <c r="D37" s="74"/>
      <c r="E37" s="75" t="str">
        <f t="shared" si="5"/>
        <v xml:space="preserve"> </v>
      </c>
      <c r="F37" s="76" t="str">
        <f t="shared" si="6"/>
        <v xml:space="preserve"> </v>
      </c>
      <c r="G37" s="77" t="str">
        <f t="shared" si="7"/>
        <v xml:space="preserve"> </v>
      </c>
      <c r="H37" s="77" t="str">
        <f t="shared" si="0"/>
        <v xml:space="preserve"> </v>
      </c>
      <c r="I37" s="78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79"/>
      <c r="B38" s="80"/>
      <c r="C38" s="80"/>
      <c r="D38" s="80"/>
      <c r="E38" s="70"/>
      <c r="F38" s="71"/>
      <c r="G38" s="72"/>
      <c r="H38" s="72"/>
      <c r="I38" s="81"/>
      <c r="J38" s="5"/>
      <c r="K38" s="6"/>
      <c r="L38" s="4"/>
      <c r="M38" s="4"/>
      <c r="N38" s="4"/>
    </row>
    <row r="39" spans="1:14" ht="14.1" customHeight="1">
      <c r="A39" s="68" t="s">
        <v>49</v>
      </c>
      <c r="B39" s="69">
        <v>32468679.069499999</v>
      </c>
      <c r="C39" s="69">
        <v>5327227.7703</v>
      </c>
      <c r="D39" s="122">
        <v>705.41427999999996</v>
      </c>
      <c r="E39" s="70"/>
      <c r="F39" s="71"/>
      <c r="G39" s="72"/>
      <c r="H39" s="72"/>
      <c r="I39" s="81"/>
      <c r="J39" s="5"/>
      <c r="K39" s="6"/>
      <c r="L39" s="4"/>
      <c r="M39" s="4"/>
      <c r="N39" s="4"/>
    </row>
    <row r="40" spans="1:14" ht="14.1" customHeight="1">
      <c r="A40" s="73" t="s">
        <v>24</v>
      </c>
      <c r="B40" s="74"/>
      <c r="C40" s="74"/>
      <c r="D40" s="74"/>
      <c r="E40" s="75" t="str">
        <f>IF(B40=0," ",(B$39-B40)*100)</f>
        <v xml:space="preserve"> </v>
      </c>
      <c r="F40" s="76" t="str">
        <f>IF(C40=0," ",(C$39-C40)*100)</f>
        <v xml:space="preserve"> </v>
      </c>
      <c r="G40" s="77" t="str">
        <f>IF(D40=0," ",(D$39-D40)*100)</f>
        <v xml:space="preserve"> </v>
      </c>
      <c r="H40" s="77" t="str">
        <f>IF(G40=" "," ",SQRT(G40^2))</f>
        <v xml:space="preserve"> </v>
      </c>
      <c r="I40" s="78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73" t="s">
        <v>27</v>
      </c>
      <c r="B41" s="74"/>
      <c r="C41" s="74"/>
      <c r="D41" s="74"/>
      <c r="E41" s="75" t="str">
        <f t="shared" ref="E41:E51" si="8">IF(B41=0," ",(B$39-B41)*100)</f>
        <v xml:space="preserve"> </v>
      </c>
      <c r="F41" s="76" t="str">
        <f t="shared" ref="F41:F51" si="9">IF(C41=0," ",(C$39-C41)*100)</f>
        <v xml:space="preserve"> </v>
      </c>
      <c r="G41" s="77" t="str">
        <f t="shared" ref="G41:G51" si="10">IF(D41=0," ",(D$39-D41)*100)</f>
        <v xml:space="preserve"> </v>
      </c>
      <c r="H41" s="77" t="str">
        <f t="shared" ref="H41:H51" si="11">IF(G41=" "," ",SQRT(G41^2))</f>
        <v xml:space="preserve"> </v>
      </c>
      <c r="I41" s="78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73" t="s">
        <v>30</v>
      </c>
      <c r="B42" s="74"/>
      <c r="C42" s="74"/>
      <c r="D42" s="74"/>
      <c r="E42" s="75" t="str">
        <f t="shared" si="8"/>
        <v xml:space="preserve"> </v>
      </c>
      <c r="F42" s="76" t="str">
        <f t="shared" si="9"/>
        <v xml:space="preserve"> </v>
      </c>
      <c r="G42" s="77" t="str">
        <f t="shared" si="10"/>
        <v xml:space="preserve"> </v>
      </c>
      <c r="H42" s="77" t="str">
        <f t="shared" si="11"/>
        <v xml:space="preserve"> </v>
      </c>
      <c r="I42" s="78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73" t="s">
        <v>25</v>
      </c>
      <c r="B43" s="74"/>
      <c r="C43" s="74"/>
      <c r="D43" s="74"/>
      <c r="E43" s="75" t="str">
        <f t="shared" si="8"/>
        <v xml:space="preserve"> </v>
      </c>
      <c r="F43" s="76" t="str">
        <f t="shared" si="9"/>
        <v xml:space="preserve"> </v>
      </c>
      <c r="G43" s="77" t="str">
        <f t="shared" si="10"/>
        <v xml:space="preserve"> </v>
      </c>
      <c r="H43" s="77" t="str">
        <f t="shared" si="11"/>
        <v xml:space="preserve"> </v>
      </c>
      <c r="I43" s="78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73" t="s">
        <v>28</v>
      </c>
      <c r="B44" s="74"/>
      <c r="C44" s="74"/>
      <c r="D44" s="74"/>
      <c r="E44" s="75" t="str">
        <f t="shared" si="8"/>
        <v xml:space="preserve"> </v>
      </c>
      <c r="F44" s="76" t="str">
        <f t="shared" si="9"/>
        <v xml:space="preserve"> </v>
      </c>
      <c r="G44" s="77" t="str">
        <f t="shared" si="10"/>
        <v xml:space="preserve"> </v>
      </c>
      <c r="H44" s="77" t="str">
        <f t="shared" si="11"/>
        <v xml:space="preserve"> </v>
      </c>
      <c r="I44" s="78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73" t="s">
        <v>31</v>
      </c>
      <c r="B45" s="74"/>
      <c r="C45" s="74"/>
      <c r="D45" s="74"/>
      <c r="E45" s="75" t="str">
        <f t="shared" si="8"/>
        <v xml:space="preserve"> </v>
      </c>
      <c r="F45" s="76" t="str">
        <f t="shared" si="9"/>
        <v xml:space="preserve"> </v>
      </c>
      <c r="G45" s="77" t="str">
        <f t="shared" si="10"/>
        <v xml:space="preserve"> </v>
      </c>
      <c r="H45" s="77" t="str">
        <f t="shared" si="11"/>
        <v xml:space="preserve"> </v>
      </c>
      <c r="I45" s="78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73" t="s">
        <v>26</v>
      </c>
      <c r="B46" s="74"/>
      <c r="C46" s="74"/>
      <c r="D46" s="74"/>
      <c r="E46" s="75" t="str">
        <f t="shared" si="8"/>
        <v xml:space="preserve"> </v>
      </c>
      <c r="F46" s="76" t="str">
        <f t="shared" si="9"/>
        <v xml:space="preserve"> </v>
      </c>
      <c r="G46" s="77" t="str">
        <f t="shared" si="10"/>
        <v xml:space="preserve"> </v>
      </c>
      <c r="H46" s="77" t="str">
        <f t="shared" si="11"/>
        <v xml:space="preserve"> </v>
      </c>
      <c r="I46" s="78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73" t="s">
        <v>29</v>
      </c>
      <c r="B47" s="74"/>
      <c r="C47" s="74"/>
      <c r="D47" s="74"/>
      <c r="E47" s="75" t="str">
        <f t="shared" si="8"/>
        <v xml:space="preserve"> </v>
      </c>
      <c r="F47" s="76" t="str">
        <f t="shared" si="9"/>
        <v xml:space="preserve"> </v>
      </c>
      <c r="G47" s="77" t="str">
        <f t="shared" si="10"/>
        <v xml:space="preserve"> </v>
      </c>
      <c r="H47" s="77" t="str">
        <f t="shared" si="11"/>
        <v xml:space="preserve"> </v>
      </c>
      <c r="I47" s="78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73" t="s">
        <v>32</v>
      </c>
      <c r="B48" s="74"/>
      <c r="C48" s="74"/>
      <c r="D48" s="74"/>
      <c r="E48" s="75" t="str">
        <f t="shared" si="8"/>
        <v xml:space="preserve"> </v>
      </c>
      <c r="F48" s="76" t="str">
        <f t="shared" si="9"/>
        <v xml:space="preserve"> </v>
      </c>
      <c r="G48" s="77" t="str">
        <f t="shared" si="10"/>
        <v xml:space="preserve"> </v>
      </c>
      <c r="H48" s="77" t="str">
        <f t="shared" si="11"/>
        <v xml:space="preserve"> </v>
      </c>
      <c r="I48" s="78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73" t="s">
        <v>58</v>
      </c>
      <c r="B49" s="74"/>
      <c r="C49" s="74"/>
      <c r="D49" s="74"/>
      <c r="E49" s="75" t="str">
        <f t="shared" si="8"/>
        <v xml:space="preserve"> </v>
      </c>
      <c r="F49" s="76" t="str">
        <f t="shared" si="9"/>
        <v xml:space="preserve"> </v>
      </c>
      <c r="G49" s="77" t="str">
        <f t="shared" si="10"/>
        <v xml:space="preserve"> </v>
      </c>
      <c r="H49" s="77" t="str">
        <f t="shared" si="11"/>
        <v xml:space="preserve"> </v>
      </c>
      <c r="I49" s="78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73" t="s">
        <v>59</v>
      </c>
      <c r="B50" s="74"/>
      <c r="C50" s="74"/>
      <c r="D50" s="74"/>
      <c r="E50" s="75" t="str">
        <f t="shared" si="8"/>
        <v xml:space="preserve"> </v>
      </c>
      <c r="F50" s="76" t="str">
        <f t="shared" si="9"/>
        <v xml:space="preserve"> </v>
      </c>
      <c r="G50" s="77" t="str">
        <f t="shared" si="10"/>
        <v xml:space="preserve"> </v>
      </c>
      <c r="H50" s="77" t="str">
        <f t="shared" si="11"/>
        <v xml:space="preserve"> </v>
      </c>
      <c r="I50" s="78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82" t="s">
        <v>60</v>
      </c>
      <c r="B51" s="83"/>
      <c r="C51" s="83"/>
      <c r="D51" s="84"/>
      <c r="E51" s="85" t="str">
        <f t="shared" si="8"/>
        <v xml:space="preserve"> </v>
      </c>
      <c r="F51" s="86" t="str">
        <f t="shared" si="9"/>
        <v xml:space="preserve"> </v>
      </c>
      <c r="G51" s="87" t="str">
        <f t="shared" si="10"/>
        <v xml:space="preserve"> </v>
      </c>
      <c r="H51" s="87" t="str">
        <f t="shared" si="11"/>
        <v xml:space="preserve"> </v>
      </c>
      <c r="I51" s="88" t="str">
        <f t="shared" si="4"/>
        <v xml:space="preserve"> </v>
      </c>
      <c r="J51" s="5"/>
      <c r="K51" s="6"/>
      <c r="L51" s="6"/>
      <c r="M51" s="6"/>
      <c r="N51" s="6"/>
    </row>
    <row r="52" spans="1:15" ht="7.5" hidden="1" customHeight="1">
      <c r="A52" s="52"/>
      <c r="B52" s="51"/>
      <c r="C52" s="51"/>
      <c r="D52" s="51"/>
      <c r="E52" s="48"/>
      <c r="F52" s="49"/>
      <c r="G52" s="50"/>
      <c r="H52" s="50"/>
      <c r="I52" s="49"/>
      <c r="J52" s="5"/>
      <c r="K52" s="6"/>
      <c r="L52" s="6"/>
      <c r="M52" s="6"/>
      <c r="N52" s="6"/>
    </row>
    <row r="53" spans="1:15" ht="13.7" hidden="1" customHeight="1">
      <c r="A53" s="89"/>
      <c r="B53" s="80"/>
      <c r="C53" s="80"/>
      <c r="D53" s="80"/>
      <c r="E53" s="90">
        <f>SUM(E11:E51)</f>
        <v>0</v>
      </c>
      <c r="F53" s="91">
        <f>SUM(F11:F51)</f>
        <v>0</v>
      </c>
      <c r="G53" s="92">
        <f>SUM(G11:G51)</f>
        <v>0</v>
      </c>
      <c r="H53" s="92">
        <f>SUM(H12:H23,H26:H37,H40:H51)</f>
        <v>0</v>
      </c>
      <c r="I53" s="93">
        <f>SUM(I12:I23,I26:I37,I40:I51)</f>
        <v>0</v>
      </c>
      <c r="J53" s="11"/>
      <c r="K53" s="12"/>
      <c r="L53" s="12"/>
      <c r="M53" s="12"/>
      <c r="N53" s="12"/>
      <c r="O53" s="9"/>
    </row>
    <row r="54" spans="1:15" ht="9" hidden="1" customHeight="1">
      <c r="A54" s="89"/>
      <c r="B54" s="80"/>
      <c r="C54" s="80"/>
      <c r="D54" s="80"/>
      <c r="E54" s="70"/>
      <c r="F54" s="71"/>
      <c r="G54" s="72"/>
      <c r="H54" s="72"/>
      <c r="I54" s="71"/>
      <c r="J54" s="5"/>
      <c r="K54" s="6"/>
      <c r="L54" s="6"/>
      <c r="M54" s="6"/>
      <c r="N54" s="6"/>
    </row>
    <row r="55" spans="1:15" ht="13.5" customHeight="1">
      <c r="A55" s="89"/>
      <c r="B55" s="80"/>
      <c r="C55" s="176" t="s">
        <v>40</v>
      </c>
      <c r="D55" s="176"/>
      <c r="E55" s="94" t="e">
        <f>SUM(E11:E51)/COUNT(E11:E51)</f>
        <v>#DIV/0!</v>
      </c>
      <c r="F55" s="78" t="e">
        <f>SUM(F11:F51)/COUNT(F11:F51)</f>
        <v>#DIV/0!</v>
      </c>
      <c r="G55" s="95" t="e">
        <f>SUM(G11:G51)/COUNT(G11:G51)</f>
        <v>#DIV/0!</v>
      </c>
      <c r="H55" s="96"/>
      <c r="I55" s="97"/>
      <c r="J55" s="6"/>
      <c r="K55" s="6"/>
      <c r="L55" s="6"/>
      <c r="M55" s="6"/>
      <c r="N55" s="6"/>
    </row>
    <row r="56" spans="1:15" ht="8.25" customHeight="1">
      <c r="A56" s="98"/>
      <c r="B56" s="99"/>
      <c r="C56" s="178"/>
      <c r="D56" s="179"/>
      <c r="E56" s="100"/>
      <c r="F56" s="101"/>
      <c r="G56" s="102"/>
      <c r="H56" s="96"/>
      <c r="I56" s="81"/>
      <c r="J56" s="6"/>
      <c r="K56" s="6"/>
      <c r="L56" s="6"/>
      <c r="M56" s="6"/>
      <c r="N56" s="6"/>
    </row>
    <row r="57" spans="1:15" ht="19.350000000000001" customHeight="1">
      <c r="A57" s="98"/>
      <c r="B57" s="99"/>
      <c r="C57" s="180" t="s">
        <v>50</v>
      </c>
      <c r="D57" s="183"/>
      <c r="E57" s="103" t="s">
        <v>46</v>
      </c>
      <c r="F57" s="103" t="s">
        <v>46</v>
      </c>
      <c r="G57" s="104" t="str">
        <f>IF(H53=0," ",H53/COUNT(H12:H51))</f>
        <v xml:space="preserve"> </v>
      </c>
      <c r="H57" s="105"/>
      <c r="I57" s="93"/>
      <c r="J57" s="6"/>
      <c r="K57" s="6"/>
      <c r="L57" s="6"/>
      <c r="M57" s="6"/>
      <c r="N57" s="6"/>
    </row>
    <row r="58" spans="1:15" ht="19.350000000000001" customHeight="1">
      <c r="A58" s="89"/>
      <c r="B58" s="29"/>
      <c r="C58" s="180" t="s">
        <v>51</v>
      </c>
      <c r="D58" s="180"/>
      <c r="E58" s="103" t="s">
        <v>46</v>
      </c>
      <c r="F58" s="103" t="s">
        <v>46</v>
      </c>
      <c r="G58" s="103" t="s">
        <v>46</v>
      </c>
      <c r="H58" s="106"/>
      <c r="I58" s="107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89"/>
      <c r="B59" s="80"/>
      <c r="C59" s="80"/>
      <c r="D59" s="80"/>
      <c r="E59" s="70"/>
      <c r="F59" s="71"/>
      <c r="G59" s="72"/>
      <c r="H59" s="108"/>
      <c r="I59" s="109"/>
      <c r="J59" s="5"/>
      <c r="K59" s="6"/>
      <c r="L59" s="6"/>
      <c r="M59" s="6"/>
      <c r="N59" s="6"/>
    </row>
    <row r="60" spans="1:15" ht="14.1" customHeight="1">
      <c r="A60" s="89"/>
      <c r="B60" s="110"/>
      <c r="C60" s="172" t="s">
        <v>41</v>
      </c>
      <c r="D60" s="177"/>
      <c r="E60" s="111" t="e">
        <f>SQRT((SUMSQ(E12:E51))/COUNT(E12:E51))</f>
        <v>#DIV/0!</v>
      </c>
      <c r="F60" s="112" t="e">
        <f>SQRT((SUMSQ(F12:F51))/COUNT(F12:F51))</f>
        <v>#DIV/0!</v>
      </c>
      <c r="G60" s="113" t="str">
        <f>IF(COUNT(G12:G51)=0," ",SQRT((SUMSQ(G12:G51))/COUNT(G12:G51)))</f>
        <v xml:space="preserve"> </v>
      </c>
      <c r="H60" s="114"/>
      <c r="I60" s="115"/>
      <c r="K60" s="1"/>
      <c r="L60" s="1"/>
      <c r="M60" s="1"/>
      <c r="N60" s="1"/>
    </row>
    <row r="61" spans="1:15" ht="7.7" customHeight="1">
      <c r="A61" s="89"/>
      <c r="B61" s="80"/>
      <c r="C61" s="80"/>
      <c r="D61" s="80"/>
      <c r="E61" s="100"/>
      <c r="F61" s="101"/>
      <c r="G61" s="116"/>
      <c r="H61" s="117"/>
      <c r="I61" s="118"/>
      <c r="J61" s="1"/>
      <c r="K61" s="1"/>
      <c r="L61" s="1"/>
      <c r="M61" s="1"/>
      <c r="N61" s="1"/>
    </row>
    <row r="62" spans="1:15" ht="15.6" customHeight="1">
      <c r="A62" s="89"/>
      <c r="B62" s="172" t="s">
        <v>42</v>
      </c>
      <c r="C62" s="172"/>
      <c r="D62" s="173"/>
      <c r="E62" s="174" t="e">
        <f>SQRT((SUMSQ(E12:E51)+SUMSQ(F12:F51))/COUNT(E12:E51))</f>
        <v>#DIV/0!</v>
      </c>
      <c r="F62" s="175"/>
      <c r="G62" s="119" t="s">
        <v>46</v>
      </c>
      <c r="H62" s="120"/>
      <c r="I62" s="121"/>
      <c r="J62" s="1"/>
      <c r="K62" s="1"/>
      <c r="L62" s="1"/>
      <c r="M62" s="1"/>
      <c r="N62" s="1"/>
    </row>
    <row r="63" spans="1:15" ht="6.6" customHeight="1">
      <c r="A63" s="16"/>
      <c r="B63" s="15"/>
      <c r="C63" s="15"/>
      <c r="D63" s="15"/>
      <c r="E63" s="17"/>
      <c r="F63" s="17"/>
      <c r="G63" s="17"/>
      <c r="H63" s="17"/>
      <c r="I63" s="17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+kcM3YtLhYjt3yhLT2zS0LvLjcEQLGKSUMH6fhdVsVX4dNpGhGCsCCKMYVPI5us3rrgn1YXzvu8UdoAQINFPnw==" saltValue="YEAJpDNENPnJ8x83iw76mA==" spinCount="100000" sheet="1" objects="1" scenarios="1"/>
  <mergeCells count="14">
    <mergeCell ref="I7:I8"/>
    <mergeCell ref="C57:D57"/>
    <mergeCell ref="A1:I1"/>
    <mergeCell ref="A2:I2"/>
    <mergeCell ref="A3:I3"/>
    <mergeCell ref="B4:C4"/>
    <mergeCell ref="F4:I4"/>
    <mergeCell ref="F5:I5"/>
    <mergeCell ref="B62:D62"/>
    <mergeCell ref="E62:F62"/>
    <mergeCell ref="C55:D55"/>
    <mergeCell ref="C60:D60"/>
    <mergeCell ref="C56:D56"/>
    <mergeCell ref="C58:D58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4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2019-07-21T18:09:55Z</cp:lastPrinted>
  <dcterms:created xsi:type="dcterms:W3CDTF">2005-06-23T14:56:31Z</dcterms:created>
  <dcterms:modified xsi:type="dcterms:W3CDTF">2025-06-27T13:24:53Z</dcterms:modified>
</cp:coreProperties>
</file>